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TRAFFIC\HSIP\Contract Proposals\_Transport Checklist Notes &amp; Detail Sheets\(01)Most Common Notes\1-9625 Summary Sheets\Standard Summary Sheets\"/>
    </mc:Choice>
  </mc:AlternateContent>
  <xr:revisionPtr revIDLastSave="0" documentId="13_ncr:1_{EFBDB736-D0C5-46D6-9AB3-A3EF769E76DA}" xr6:coauthVersionLast="47" xr6:coauthVersionMax="47" xr10:uidLastSave="{00000000-0000-0000-0000-000000000000}"/>
  <bookViews>
    <workbookView xWindow="-110" yWindow="-110" windowWidth="38620" windowHeight="21220" xr2:uid="{00000000-000D-0000-FFFF-FFFF00000000}"/>
  </bookViews>
  <sheets>
    <sheet name="Sign Summary" sheetId="2" r:id="rId1"/>
    <sheet name="MUTCDCodes" sheetId="1" r:id="rId2"/>
    <sheet name="Lists" sheetId="3" r:id="rId3"/>
  </sheets>
  <definedNames>
    <definedName name="_xlnm.Print_Area" localSheetId="0">'Sign Summary'!$A$1:$Y$37</definedName>
    <definedName name="_xlnm.Print_Titles" localSheetId="0">'Sign Summary'!$1:$3</definedName>
    <definedName name="RoadType">'Sign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 i="2" l="1"/>
  <c r="X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4" i="2" l="1"/>
  <c r="AE453" i="1"/>
  <c r="AD453" i="1"/>
  <c r="P453" i="1"/>
  <c r="O453" i="1"/>
  <c r="K453" i="1"/>
  <c r="J453" i="1"/>
  <c r="AE452" i="1"/>
  <c r="AD452" i="1"/>
  <c r="P452" i="1"/>
  <c r="O452" i="1"/>
  <c r="K452" i="1"/>
  <c r="J452" i="1"/>
  <c r="X5" i="2" l="1"/>
  <c r="X6" i="2"/>
  <c r="X7" i="2"/>
  <c r="X8" i="2"/>
  <c r="X9" i="2"/>
  <c r="X10" i="2"/>
  <c r="X11" i="2"/>
  <c r="X12" i="2"/>
  <c r="X13" i="2"/>
  <c r="X14" i="2"/>
  <c r="X15" i="2"/>
  <c r="X16" i="2"/>
  <c r="X17" i="2"/>
  <c r="X18" i="2"/>
  <c r="X19" i="2"/>
  <c r="X20" i="2"/>
  <c r="X21" i="2"/>
  <c r="X22" i="2"/>
  <c r="X23" i="2"/>
  <c r="X24" i="2"/>
  <c r="X25" i="2"/>
  <c r="X26" i="2"/>
  <c r="X27" i="2"/>
  <c r="X28" i="2"/>
  <c r="X29" i="2"/>
  <c r="E4" i="2"/>
  <c r="E5" i="2"/>
  <c r="H5" i="2"/>
  <c r="J5" i="2"/>
  <c r="K5" i="2"/>
  <c r="L5" i="2"/>
  <c r="M5" i="2"/>
  <c r="N5" i="2"/>
  <c r="O5" i="2"/>
  <c r="P5" i="2"/>
  <c r="Q5" i="2"/>
  <c r="AE5" i="2"/>
  <c r="AJ5" i="2" s="1"/>
  <c r="AF5" i="2"/>
  <c r="AG5" i="2" s="1"/>
  <c r="E6" i="2"/>
  <c r="H6" i="2"/>
  <c r="J6" i="2"/>
  <c r="K6" i="2"/>
  <c r="L6" i="2"/>
  <c r="M6" i="2"/>
  <c r="N6" i="2"/>
  <c r="O6" i="2"/>
  <c r="P6" i="2"/>
  <c r="Q6" i="2"/>
  <c r="AE6" i="2"/>
  <c r="AJ6" i="2" s="1"/>
  <c r="AF6" i="2"/>
  <c r="AH6" i="2" s="1"/>
  <c r="E7" i="2"/>
  <c r="H7" i="2"/>
  <c r="J7" i="2"/>
  <c r="K7" i="2"/>
  <c r="L7" i="2"/>
  <c r="M7" i="2"/>
  <c r="N7" i="2"/>
  <c r="O7" i="2"/>
  <c r="P7" i="2"/>
  <c r="Q7" i="2"/>
  <c r="AE7" i="2"/>
  <c r="AJ7" i="2" s="1"/>
  <c r="AF7" i="2"/>
  <c r="AG7" i="2" s="1"/>
  <c r="E8" i="2"/>
  <c r="H8" i="2"/>
  <c r="J8" i="2"/>
  <c r="K8" i="2"/>
  <c r="L8" i="2"/>
  <c r="M8" i="2"/>
  <c r="N8" i="2"/>
  <c r="O8" i="2"/>
  <c r="P8" i="2"/>
  <c r="Q8" i="2"/>
  <c r="AE8" i="2"/>
  <c r="AJ8" i="2" s="1"/>
  <c r="AF8" i="2"/>
  <c r="AG8" i="2" s="1"/>
  <c r="E9" i="2"/>
  <c r="H9" i="2"/>
  <c r="J9" i="2"/>
  <c r="K9" i="2"/>
  <c r="L9" i="2"/>
  <c r="M9" i="2"/>
  <c r="N9" i="2"/>
  <c r="O9" i="2"/>
  <c r="P9" i="2"/>
  <c r="Q9" i="2"/>
  <c r="AE9" i="2"/>
  <c r="AJ9" i="2" s="1"/>
  <c r="AF9" i="2"/>
  <c r="E10" i="2"/>
  <c r="H10" i="2"/>
  <c r="J10" i="2"/>
  <c r="K10" i="2"/>
  <c r="L10" i="2"/>
  <c r="M10" i="2"/>
  <c r="N10" i="2"/>
  <c r="O10" i="2"/>
  <c r="P10" i="2"/>
  <c r="Q10" i="2"/>
  <c r="AE10" i="2"/>
  <c r="AJ10" i="2" s="1"/>
  <c r="AF10" i="2"/>
  <c r="AH10" i="2" s="1"/>
  <c r="E11" i="2"/>
  <c r="H11" i="2"/>
  <c r="J11" i="2"/>
  <c r="K11" i="2"/>
  <c r="L11" i="2"/>
  <c r="M11" i="2"/>
  <c r="N11" i="2"/>
  <c r="O11" i="2"/>
  <c r="P11" i="2"/>
  <c r="Q11" i="2"/>
  <c r="AE11" i="2"/>
  <c r="AJ11" i="2" s="1"/>
  <c r="AF11" i="2"/>
  <c r="AG11" i="2" s="1"/>
  <c r="P33" i="2"/>
  <c r="AK10" i="2" l="1"/>
  <c r="AL10" i="2" s="1"/>
  <c r="AH9" i="2"/>
  <c r="AK9" i="2" s="1"/>
  <c r="AL9" i="2" s="1"/>
  <c r="AK6" i="2"/>
  <c r="AL6" i="2" s="1"/>
  <c r="AH5" i="2"/>
  <c r="AK5" i="2" s="1"/>
  <c r="AL5" i="2" s="1"/>
  <c r="AH8" i="2"/>
  <c r="AK8" i="2" s="1"/>
  <c r="AL8" i="2" s="1"/>
  <c r="AG9" i="2"/>
  <c r="AG10" i="2"/>
  <c r="AG6" i="2"/>
  <c r="AH11" i="2"/>
  <c r="AK11" i="2" s="1"/>
  <c r="AL11" i="2" s="1"/>
  <c r="AH7" i="2"/>
  <c r="AK7" i="2" s="1"/>
  <c r="AL7" i="2" s="1"/>
  <c r="Z439" i="1"/>
  <c r="Y439" i="1"/>
  <c r="U439" i="1"/>
  <c r="T439" i="1"/>
  <c r="P439" i="1"/>
  <c r="O439" i="1"/>
  <c r="K439" i="1"/>
  <c r="J439" i="1"/>
  <c r="Z440" i="1"/>
  <c r="Y440" i="1"/>
  <c r="U440" i="1"/>
  <c r="T440" i="1"/>
  <c r="P440" i="1"/>
  <c r="O440" i="1"/>
  <c r="K440" i="1"/>
  <c r="J440" i="1"/>
  <c r="Z435" i="1"/>
  <c r="Y435" i="1"/>
  <c r="U435" i="1"/>
  <c r="T435" i="1"/>
  <c r="P435" i="1"/>
  <c r="O435" i="1"/>
  <c r="K435" i="1"/>
  <c r="J435" i="1"/>
  <c r="Z433" i="1"/>
  <c r="Y433" i="1"/>
  <c r="U433" i="1"/>
  <c r="T433" i="1"/>
  <c r="P433" i="1"/>
  <c r="O433" i="1"/>
  <c r="K433" i="1"/>
  <c r="J433" i="1"/>
  <c r="Z432" i="1"/>
  <c r="Y432" i="1"/>
  <c r="U432" i="1"/>
  <c r="T432" i="1"/>
  <c r="P432" i="1"/>
  <c r="O432" i="1"/>
  <c r="K432" i="1"/>
  <c r="J432" i="1"/>
  <c r="Z429" i="1"/>
  <c r="Y429" i="1"/>
  <c r="U429" i="1"/>
  <c r="T429" i="1"/>
  <c r="P429" i="1"/>
  <c r="O429" i="1"/>
  <c r="K429" i="1"/>
  <c r="J429" i="1"/>
  <c r="Z428" i="1"/>
  <c r="Y428" i="1"/>
  <c r="U428" i="1"/>
  <c r="T428" i="1"/>
  <c r="P428" i="1"/>
  <c r="O428" i="1"/>
  <c r="K428" i="1"/>
  <c r="J428" i="1"/>
  <c r="Z427" i="1"/>
  <c r="Y427" i="1"/>
  <c r="U427" i="1"/>
  <c r="T427" i="1"/>
  <c r="P427" i="1"/>
  <c r="O427" i="1"/>
  <c r="K427" i="1"/>
  <c r="J427" i="1"/>
  <c r="Z426" i="1"/>
  <c r="Y426" i="1"/>
  <c r="U426" i="1"/>
  <c r="T426" i="1"/>
  <c r="P426" i="1"/>
  <c r="O426" i="1"/>
  <c r="K426" i="1"/>
  <c r="J426" i="1"/>
  <c r="AE399" i="1"/>
  <c r="AD399" i="1"/>
  <c r="Z399" i="1"/>
  <c r="Y399" i="1"/>
  <c r="U399" i="1"/>
  <c r="T399" i="1"/>
  <c r="P399" i="1"/>
  <c r="O399" i="1"/>
  <c r="K399" i="1"/>
  <c r="J399" i="1"/>
  <c r="AE398" i="1"/>
  <c r="AD398" i="1"/>
  <c r="Z398" i="1"/>
  <c r="Y398" i="1"/>
  <c r="U398" i="1"/>
  <c r="T398" i="1"/>
  <c r="P398" i="1"/>
  <c r="O398" i="1"/>
  <c r="K398" i="1"/>
  <c r="J398" i="1"/>
  <c r="AE397" i="1"/>
  <c r="AD397" i="1"/>
  <c r="Z397" i="1"/>
  <c r="Y397" i="1"/>
  <c r="U397" i="1"/>
  <c r="T397" i="1"/>
  <c r="P397" i="1"/>
  <c r="O397" i="1"/>
  <c r="K397" i="1"/>
  <c r="J397" i="1"/>
  <c r="AE396" i="1"/>
  <c r="AD396" i="1"/>
  <c r="Z396" i="1"/>
  <c r="Y396" i="1"/>
  <c r="U396" i="1"/>
  <c r="T396" i="1"/>
  <c r="P396" i="1"/>
  <c r="O396" i="1"/>
  <c r="K396" i="1"/>
  <c r="J396" i="1"/>
  <c r="AE395" i="1"/>
  <c r="AD395" i="1"/>
  <c r="Z395" i="1"/>
  <c r="Y395" i="1"/>
  <c r="U395" i="1"/>
  <c r="T395" i="1"/>
  <c r="P395" i="1"/>
  <c r="O395" i="1"/>
  <c r="K395" i="1"/>
  <c r="J395" i="1"/>
  <c r="AE394" i="1"/>
  <c r="AD394" i="1"/>
  <c r="Z394" i="1"/>
  <c r="Y394" i="1"/>
  <c r="U394" i="1"/>
  <c r="T394" i="1"/>
  <c r="P394" i="1"/>
  <c r="O394" i="1"/>
  <c r="K394" i="1"/>
  <c r="J394" i="1"/>
  <c r="AE393" i="1"/>
  <c r="AD393" i="1"/>
  <c r="Z393" i="1"/>
  <c r="Y393" i="1"/>
  <c r="U393" i="1"/>
  <c r="T393" i="1"/>
  <c r="P393" i="1"/>
  <c r="O393" i="1"/>
  <c r="K393" i="1"/>
  <c r="J393" i="1"/>
  <c r="AE392" i="1"/>
  <c r="AD392" i="1"/>
  <c r="Z392" i="1"/>
  <c r="Y392" i="1"/>
  <c r="U392" i="1"/>
  <c r="T392" i="1"/>
  <c r="P392" i="1"/>
  <c r="O392" i="1"/>
  <c r="K392" i="1"/>
  <c r="J392" i="1"/>
  <c r="AE391" i="1"/>
  <c r="AD391" i="1"/>
  <c r="Z391" i="1"/>
  <c r="Y391" i="1"/>
  <c r="U391" i="1"/>
  <c r="T391" i="1"/>
  <c r="P391" i="1"/>
  <c r="O391" i="1"/>
  <c r="K391" i="1"/>
  <c r="J391" i="1"/>
  <c r="AE390" i="1"/>
  <c r="AD390" i="1"/>
  <c r="Z390" i="1"/>
  <c r="Y390" i="1"/>
  <c r="U390" i="1"/>
  <c r="T390" i="1"/>
  <c r="P390" i="1"/>
  <c r="O390" i="1"/>
  <c r="K390" i="1"/>
  <c r="J390" i="1"/>
  <c r="AE389" i="1"/>
  <c r="AD389" i="1"/>
  <c r="Z389" i="1"/>
  <c r="Y389" i="1"/>
  <c r="U389" i="1"/>
  <c r="T389" i="1"/>
  <c r="P389" i="1"/>
  <c r="O389" i="1"/>
  <c r="K389" i="1"/>
  <c r="J389" i="1"/>
  <c r="AE388" i="1"/>
  <c r="AD388" i="1"/>
  <c r="Z388" i="1"/>
  <c r="Y388" i="1"/>
  <c r="U388" i="1"/>
  <c r="T388" i="1"/>
  <c r="P388" i="1"/>
  <c r="O388" i="1"/>
  <c r="K388" i="1"/>
  <c r="J388" i="1"/>
  <c r="AE387" i="1"/>
  <c r="AD387" i="1"/>
  <c r="Z387" i="1"/>
  <c r="Y387" i="1"/>
  <c r="U387" i="1"/>
  <c r="T387" i="1"/>
  <c r="P387" i="1"/>
  <c r="O387" i="1"/>
  <c r="K387" i="1"/>
  <c r="J387" i="1"/>
  <c r="AE386" i="1"/>
  <c r="AD386" i="1"/>
  <c r="Z386" i="1"/>
  <c r="Y386" i="1"/>
  <c r="U386" i="1"/>
  <c r="T386" i="1"/>
  <c r="P386" i="1"/>
  <c r="O386" i="1"/>
  <c r="K386" i="1"/>
  <c r="J386" i="1"/>
  <c r="AD378" i="1"/>
  <c r="AE378" i="1"/>
  <c r="AD379" i="1"/>
  <c r="AE379" i="1"/>
  <c r="AD380" i="1"/>
  <c r="AE380" i="1"/>
  <c r="AD381" i="1"/>
  <c r="AE381" i="1"/>
  <c r="AD382" i="1"/>
  <c r="AE382" i="1"/>
  <c r="AE385" i="1"/>
  <c r="AD385" i="1"/>
  <c r="Z385" i="1"/>
  <c r="Y385" i="1"/>
  <c r="U385" i="1"/>
  <c r="T385" i="1"/>
  <c r="P385" i="1"/>
  <c r="O385" i="1"/>
  <c r="K385" i="1"/>
  <c r="J385" i="1"/>
  <c r="AE384" i="1"/>
  <c r="AD384" i="1"/>
  <c r="Z384" i="1"/>
  <c r="Y384" i="1"/>
  <c r="U384" i="1"/>
  <c r="T384" i="1"/>
  <c r="P384" i="1"/>
  <c r="O384" i="1"/>
  <c r="K384" i="1"/>
  <c r="J384" i="1"/>
  <c r="Z382" i="1"/>
  <c r="Y382" i="1"/>
  <c r="U382" i="1"/>
  <c r="T382" i="1"/>
  <c r="P382" i="1"/>
  <c r="O382" i="1"/>
  <c r="K382" i="1"/>
  <c r="J382" i="1"/>
  <c r="Z381" i="1"/>
  <c r="Y381" i="1"/>
  <c r="U381" i="1"/>
  <c r="T381" i="1"/>
  <c r="P381" i="1"/>
  <c r="O381" i="1"/>
  <c r="K381" i="1"/>
  <c r="J381" i="1"/>
  <c r="Z380" i="1"/>
  <c r="Y380" i="1"/>
  <c r="U380" i="1"/>
  <c r="T380" i="1"/>
  <c r="P380" i="1"/>
  <c r="O380" i="1"/>
  <c r="K380" i="1"/>
  <c r="J380" i="1"/>
  <c r="Z379" i="1"/>
  <c r="Y379" i="1"/>
  <c r="U379" i="1"/>
  <c r="T379" i="1"/>
  <c r="P379" i="1"/>
  <c r="O379" i="1"/>
  <c r="K379" i="1"/>
  <c r="J379" i="1"/>
  <c r="J418" i="1"/>
  <c r="K418" i="1"/>
  <c r="O418" i="1"/>
  <c r="P418" i="1"/>
  <c r="T418" i="1"/>
  <c r="U418" i="1"/>
  <c r="Y418" i="1"/>
  <c r="Z418" i="1"/>
  <c r="J419" i="1"/>
  <c r="K419" i="1"/>
  <c r="O419" i="1"/>
  <c r="P419" i="1"/>
  <c r="T419" i="1"/>
  <c r="U419" i="1"/>
  <c r="Y419" i="1"/>
  <c r="Z419" i="1"/>
  <c r="J420" i="1"/>
  <c r="K420" i="1"/>
  <c r="O420" i="1"/>
  <c r="P420" i="1"/>
  <c r="T420" i="1"/>
  <c r="U420" i="1"/>
  <c r="Y420" i="1"/>
  <c r="Z420" i="1"/>
  <c r="J421" i="1"/>
  <c r="K421" i="1"/>
  <c r="O421" i="1"/>
  <c r="P421" i="1"/>
  <c r="T421" i="1"/>
  <c r="U421" i="1"/>
  <c r="Y421" i="1"/>
  <c r="Z421" i="1"/>
  <c r="J422" i="1"/>
  <c r="K422" i="1"/>
  <c r="O422" i="1"/>
  <c r="P422" i="1"/>
  <c r="T422" i="1"/>
  <c r="U422" i="1"/>
  <c r="Y422" i="1"/>
  <c r="Z422" i="1"/>
  <c r="J425" i="1"/>
  <c r="K425" i="1"/>
  <c r="O425" i="1"/>
  <c r="P425" i="1"/>
  <c r="T425" i="1"/>
  <c r="U425" i="1"/>
  <c r="Y425" i="1"/>
  <c r="Z425" i="1"/>
  <c r="J430" i="1"/>
  <c r="K430" i="1"/>
  <c r="O430" i="1"/>
  <c r="P430" i="1"/>
  <c r="J431" i="1"/>
  <c r="K431" i="1"/>
  <c r="O431" i="1"/>
  <c r="P431" i="1"/>
  <c r="J434" i="1"/>
  <c r="K434" i="1"/>
  <c r="O434" i="1"/>
  <c r="P434" i="1"/>
  <c r="J436" i="1"/>
  <c r="K436" i="1"/>
  <c r="O436" i="1"/>
  <c r="P436" i="1"/>
  <c r="T436" i="1"/>
  <c r="U436" i="1"/>
  <c r="Y436" i="1"/>
  <c r="Z436" i="1"/>
  <c r="J437" i="1"/>
  <c r="K437" i="1"/>
  <c r="O437" i="1"/>
  <c r="P437" i="1"/>
  <c r="T437" i="1"/>
  <c r="U437" i="1"/>
  <c r="Y437" i="1"/>
  <c r="Z437" i="1"/>
  <c r="J438" i="1"/>
  <c r="K438" i="1"/>
  <c r="O438" i="1"/>
  <c r="P438" i="1"/>
  <c r="T438" i="1"/>
  <c r="U438" i="1"/>
  <c r="Y438" i="1"/>
  <c r="Z438" i="1"/>
  <c r="J441" i="1"/>
  <c r="K441" i="1"/>
  <c r="O441" i="1"/>
  <c r="P441" i="1"/>
  <c r="AD441" i="1"/>
  <c r="AE441" i="1"/>
  <c r="J442" i="1"/>
  <c r="K442" i="1"/>
  <c r="O442" i="1"/>
  <c r="P442" i="1"/>
  <c r="AD442" i="1"/>
  <c r="AE442" i="1"/>
  <c r="J443" i="1"/>
  <c r="K443" i="1"/>
  <c r="O443" i="1"/>
  <c r="P443" i="1"/>
  <c r="AD443" i="1"/>
  <c r="AE443" i="1"/>
  <c r="J444" i="1"/>
  <c r="K444" i="1"/>
  <c r="O444" i="1"/>
  <c r="P444" i="1"/>
  <c r="AD444" i="1"/>
  <c r="AE444" i="1"/>
  <c r="J445" i="1"/>
  <c r="K445" i="1"/>
  <c r="O445" i="1"/>
  <c r="P445" i="1"/>
  <c r="AD445" i="1"/>
  <c r="AE445" i="1"/>
  <c r="J446" i="1"/>
  <c r="K446" i="1"/>
  <c r="O446" i="1"/>
  <c r="P446" i="1"/>
  <c r="AD446" i="1"/>
  <c r="AE446" i="1"/>
  <c r="J447" i="1"/>
  <c r="K447" i="1"/>
  <c r="O447" i="1"/>
  <c r="P447" i="1"/>
  <c r="AD447" i="1"/>
  <c r="AE447" i="1"/>
  <c r="J448" i="1"/>
  <c r="K448" i="1"/>
  <c r="O448" i="1"/>
  <c r="P448" i="1"/>
  <c r="AD448" i="1"/>
  <c r="AE448" i="1"/>
  <c r="J449" i="1"/>
  <c r="K449" i="1"/>
  <c r="O449" i="1"/>
  <c r="P449" i="1"/>
  <c r="AD449" i="1"/>
  <c r="AE449" i="1"/>
  <c r="J450" i="1"/>
  <c r="K450" i="1"/>
  <c r="O450" i="1"/>
  <c r="P450" i="1"/>
  <c r="AD450" i="1"/>
  <c r="AE450" i="1"/>
  <c r="J451" i="1"/>
  <c r="K451" i="1"/>
  <c r="O451" i="1"/>
  <c r="P451" i="1"/>
  <c r="AD451" i="1"/>
  <c r="AE451" i="1"/>
  <c r="J454" i="1"/>
  <c r="K454" i="1"/>
  <c r="O454" i="1"/>
  <c r="P454" i="1"/>
  <c r="AD454" i="1"/>
  <c r="AE454" i="1"/>
  <c r="J455" i="1"/>
  <c r="K455" i="1"/>
  <c r="O455" i="1"/>
  <c r="P455" i="1"/>
  <c r="T455" i="1"/>
  <c r="U455" i="1"/>
  <c r="Y455" i="1"/>
  <c r="Z455" i="1"/>
  <c r="AD455" i="1"/>
  <c r="AE455" i="1"/>
  <c r="J456" i="1"/>
  <c r="K456" i="1"/>
  <c r="O456" i="1"/>
  <c r="P456" i="1"/>
  <c r="T456" i="1"/>
  <c r="U456" i="1"/>
  <c r="Y456" i="1"/>
  <c r="Z456" i="1"/>
  <c r="AD456" i="1"/>
  <c r="AE456" i="1"/>
  <c r="J457" i="1"/>
  <c r="K457" i="1"/>
  <c r="O457" i="1"/>
  <c r="P457" i="1"/>
  <c r="T457" i="1"/>
  <c r="U457" i="1"/>
  <c r="Y457" i="1"/>
  <c r="Z457" i="1"/>
  <c r="AD457" i="1"/>
  <c r="AE457" i="1"/>
  <c r="J458" i="1"/>
  <c r="K458" i="1"/>
  <c r="O458" i="1"/>
  <c r="P458" i="1"/>
  <c r="T458" i="1"/>
  <c r="U458" i="1"/>
  <c r="Y458" i="1"/>
  <c r="Z458" i="1"/>
  <c r="AD458" i="1"/>
  <c r="AE458" i="1"/>
  <c r="J459" i="1"/>
  <c r="K459" i="1"/>
  <c r="O459" i="1"/>
  <c r="P459" i="1"/>
  <c r="T459" i="1"/>
  <c r="U459" i="1"/>
  <c r="Y459" i="1"/>
  <c r="Z459" i="1"/>
  <c r="AD459" i="1"/>
  <c r="AE459" i="1"/>
  <c r="J460" i="1"/>
  <c r="K460" i="1"/>
  <c r="O460" i="1"/>
  <c r="P460" i="1"/>
  <c r="T460" i="1"/>
  <c r="U460" i="1"/>
  <c r="Y460" i="1"/>
  <c r="Z460" i="1"/>
  <c r="AD460" i="1"/>
  <c r="AE460" i="1"/>
  <c r="J461" i="1"/>
  <c r="K461" i="1"/>
  <c r="O461" i="1"/>
  <c r="P461" i="1"/>
  <c r="T461" i="1"/>
  <c r="U461" i="1"/>
  <c r="Y461" i="1"/>
  <c r="Z461" i="1"/>
  <c r="AD461" i="1"/>
  <c r="AE461" i="1"/>
  <c r="J462" i="1"/>
  <c r="K462" i="1"/>
  <c r="O462" i="1"/>
  <c r="P462" i="1"/>
  <c r="T462" i="1"/>
  <c r="U462" i="1"/>
  <c r="Y462" i="1"/>
  <c r="Z462" i="1"/>
  <c r="AD462" i="1"/>
  <c r="AE462" i="1"/>
  <c r="J463" i="1"/>
  <c r="K463" i="1"/>
  <c r="O463" i="1"/>
  <c r="P463" i="1"/>
  <c r="T463" i="1"/>
  <c r="U463" i="1"/>
  <c r="Y463" i="1"/>
  <c r="Z463" i="1"/>
  <c r="AD463" i="1"/>
  <c r="AE463" i="1"/>
  <c r="J464" i="1"/>
  <c r="K464" i="1"/>
  <c r="O464" i="1"/>
  <c r="P464" i="1"/>
  <c r="T464" i="1"/>
  <c r="U464" i="1"/>
  <c r="Y464" i="1"/>
  <c r="Z464" i="1"/>
  <c r="AD464" i="1"/>
  <c r="AE464" i="1"/>
  <c r="J465" i="1"/>
  <c r="K465" i="1"/>
  <c r="O465" i="1"/>
  <c r="P465" i="1"/>
  <c r="T465" i="1"/>
  <c r="U465" i="1"/>
  <c r="Y465" i="1"/>
  <c r="Z465" i="1"/>
  <c r="AD465" i="1"/>
  <c r="AE465" i="1"/>
  <c r="J466" i="1"/>
  <c r="K466" i="1"/>
  <c r="O466" i="1"/>
  <c r="P466" i="1"/>
  <c r="T466" i="1"/>
  <c r="U466" i="1"/>
  <c r="Y466" i="1"/>
  <c r="Z466" i="1"/>
  <c r="AD466" i="1"/>
  <c r="AE466" i="1"/>
  <c r="J467" i="1"/>
  <c r="K467" i="1"/>
  <c r="O467" i="1"/>
  <c r="P467" i="1"/>
  <c r="T467" i="1"/>
  <c r="U467" i="1"/>
  <c r="Y467" i="1"/>
  <c r="Z467" i="1"/>
  <c r="AD467" i="1"/>
  <c r="AE467" i="1"/>
  <c r="J468" i="1"/>
  <c r="K468" i="1"/>
  <c r="O468" i="1"/>
  <c r="P468" i="1"/>
  <c r="T468" i="1"/>
  <c r="U468" i="1"/>
  <c r="Y468" i="1"/>
  <c r="Z468" i="1"/>
  <c r="AD468" i="1"/>
  <c r="AE468" i="1"/>
  <c r="J469" i="1"/>
  <c r="K469" i="1"/>
  <c r="O469" i="1"/>
  <c r="P469" i="1"/>
  <c r="T469" i="1"/>
  <c r="U469" i="1"/>
  <c r="Y469" i="1"/>
  <c r="Z469" i="1"/>
  <c r="AD469" i="1"/>
  <c r="AE469" i="1"/>
  <c r="J470" i="1"/>
  <c r="K470" i="1"/>
  <c r="O470" i="1"/>
  <c r="P470" i="1"/>
  <c r="T470" i="1"/>
  <c r="U470" i="1"/>
  <c r="Y470" i="1"/>
  <c r="Z470" i="1"/>
  <c r="AD470" i="1"/>
  <c r="AE470" i="1"/>
  <c r="J471" i="1"/>
  <c r="K471" i="1"/>
  <c r="O471" i="1"/>
  <c r="P471" i="1"/>
  <c r="T471" i="1"/>
  <c r="U471" i="1"/>
  <c r="Y471" i="1"/>
  <c r="Z471" i="1"/>
  <c r="AD471" i="1"/>
  <c r="AE471" i="1"/>
  <c r="J472" i="1"/>
  <c r="K472" i="1"/>
  <c r="O472" i="1"/>
  <c r="P472" i="1"/>
  <c r="T472" i="1"/>
  <c r="U472" i="1"/>
  <c r="Y472" i="1"/>
  <c r="Z472" i="1"/>
  <c r="AD472" i="1"/>
  <c r="AE472" i="1"/>
  <c r="J473" i="1"/>
  <c r="K473" i="1"/>
  <c r="O473" i="1"/>
  <c r="P473" i="1"/>
  <c r="T473" i="1"/>
  <c r="U473" i="1"/>
  <c r="Y473" i="1"/>
  <c r="Z473" i="1"/>
  <c r="AD473" i="1"/>
  <c r="AE473" i="1"/>
  <c r="J474" i="1"/>
  <c r="K474" i="1"/>
  <c r="O474" i="1"/>
  <c r="P474" i="1"/>
  <c r="T474" i="1"/>
  <c r="U474" i="1"/>
  <c r="Y474" i="1"/>
  <c r="Z474" i="1"/>
  <c r="AD474" i="1"/>
  <c r="AE474" i="1"/>
  <c r="J475" i="1"/>
  <c r="K475" i="1"/>
  <c r="O475" i="1"/>
  <c r="P475" i="1"/>
  <c r="T475" i="1"/>
  <c r="U475" i="1"/>
  <c r="Y475" i="1"/>
  <c r="Z475" i="1"/>
  <c r="AD475" i="1"/>
  <c r="AE475" i="1"/>
  <c r="J476" i="1"/>
  <c r="K476" i="1"/>
  <c r="O476" i="1"/>
  <c r="P476" i="1"/>
  <c r="T476" i="1"/>
  <c r="U476" i="1"/>
  <c r="Y476" i="1"/>
  <c r="Z476" i="1"/>
  <c r="AD476" i="1"/>
  <c r="AE476" i="1"/>
  <c r="J477" i="1"/>
  <c r="K477" i="1"/>
  <c r="O477" i="1"/>
  <c r="P477" i="1"/>
  <c r="T477" i="1"/>
  <c r="U477" i="1"/>
  <c r="Y477" i="1"/>
  <c r="Z477" i="1"/>
  <c r="AD477" i="1"/>
  <c r="AE477" i="1"/>
  <c r="J478" i="1"/>
  <c r="K478" i="1"/>
  <c r="O478" i="1"/>
  <c r="P478" i="1"/>
  <c r="T478" i="1"/>
  <c r="U478" i="1"/>
  <c r="Y478" i="1"/>
  <c r="Z478" i="1"/>
  <c r="AD478" i="1"/>
  <c r="AE478" i="1"/>
  <c r="J479" i="1"/>
  <c r="K479" i="1"/>
  <c r="O479" i="1"/>
  <c r="P479" i="1"/>
  <c r="T479" i="1"/>
  <c r="U479" i="1"/>
  <c r="Y479" i="1"/>
  <c r="Z479" i="1"/>
  <c r="AD479" i="1"/>
  <c r="AE479" i="1"/>
  <c r="J480" i="1"/>
  <c r="K480" i="1"/>
  <c r="O480" i="1"/>
  <c r="P480" i="1"/>
  <c r="T480" i="1"/>
  <c r="U480" i="1"/>
  <c r="Y480" i="1"/>
  <c r="Z480" i="1"/>
  <c r="AD480" i="1"/>
  <c r="AE480" i="1"/>
  <c r="J481" i="1"/>
  <c r="K481" i="1"/>
  <c r="O481" i="1"/>
  <c r="P481" i="1"/>
  <c r="T481" i="1"/>
  <c r="U481" i="1"/>
  <c r="Y481" i="1"/>
  <c r="Z481" i="1"/>
  <c r="AD481" i="1"/>
  <c r="AE481" i="1"/>
  <c r="J482" i="1"/>
  <c r="K482" i="1"/>
  <c r="O482" i="1"/>
  <c r="P482" i="1"/>
  <c r="T482" i="1"/>
  <c r="U482" i="1"/>
  <c r="Y482" i="1"/>
  <c r="Z482" i="1"/>
  <c r="AD482" i="1"/>
  <c r="AE482" i="1"/>
  <c r="J483" i="1"/>
  <c r="K483" i="1"/>
  <c r="O483" i="1"/>
  <c r="P483" i="1"/>
  <c r="T483" i="1"/>
  <c r="U483" i="1"/>
  <c r="Y483" i="1"/>
  <c r="Z483" i="1"/>
  <c r="AD483" i="1"/>
  <c r="AE483" i="1"/>
  <c r="J484" i="1"/>
  <c r="K484" i="1"/>
  <c r="O484" i="1"/>
  <c r="P484" i="1"/>
  <c r="T484" i="1"/>
  <c r="U484" i="1"/>
  <c r="Y484" i="1"/>
  <c r="Z484" i="1"/>
  <c r="AD484" i="1"/>
  <c r="AE484" i="1"/>
  <c r="J485" i="1"/>
  <c r="K485" i="1"/>
  <c r="O485" i="1"/>
  <c r="P485" i="1"/>
  <c r="T485" i="1"/>
  <c r="U485" i="1"/>
  <c r="Y485" i="1"/>
  <c r="Z485" i="1"/>
  <c r="AD485" i="1"/>
  <c r="AE485" i="1"/>
  <c r="J486" i="1"/>
  <c r="K486" i="1"/>
  <c r="O486" i="1"/>
  <c r="P486" i="1"/>
  <c r="T486" i="1"/>
  <c r="U486" i="1"/>
  <c r="Y486" i="1"/>
  <c r="Z486" i="1"/>
  <c r="AD486" i="1"/>
  <c r="AE486" i="1"/>
  <c r="J487" i="1"/>
  <c r="K487" i="1"/>
  <c r="O487" i="1"/>
  <c r="P487" i="1"/>
  <c r="T487" i="1"/>
  <c r="U487" i="1"/>
  <c r="Y487" i="1"/>
  <c r="Z487" i="1"/>
  <c r="AD487" i="1"/>
  <c r="AE487" i="1"/>
  <c r="J488" i="1"/>
  <c r="K488" i="1"/>
  <c r="O488" i="1"/>
  <c r="P488" i="1"/>
  <c r="T488" i="1"/>
  <c r="U488" i="1"/>
  <c r="Y488" i="1"/>
  <c r="Z488" i="1"/>
  <c r="AD488" i="1"/>
  <c r="AE488" i="1"/>
  <c r="J489" i="1"/>
  <c r="K489" i="1"/>
  <c r="O489" i="1"/>
  <c r="P489" i="1"/>
  <c r="T489" i="1"/>
  <c r="U489" i="1"/>
  <c r="Y489" i="1"/>
  <c r="Z489" i="1"/>
  <c r="AD489" i="1"/>
  <c r="AE489" i="1"/>
  <c r="J490" i="1"/>
  <c r="K490" i="1"/>
  <c r="O490" i="1"/>
  <c r="P490" i="1"/>
  <c r="T490" i="1"/>
  <c r="U490" i="1"/>
  <c r="Y490" i="1"/>
  <c r="Z490" i="1"/>
  <c r="AD490" i="1"/>
  <c r="AE490" i="1"/>
  <c r="J491" i="1"/>
  <c r="K491" i="1"/>
  <c r="O491" i="1"/>
  <c r="P491" i="1"/>
  <c r="T491" i="1"/>
  <c r="U491" i="1"/>
  <c r="Y491" i="1"/>
  <c r="Z491" i="1"/>
  <c r="AD491" i="1"/>
  <c r="AE491" i="1"/>
  <c r="J492" i="1"/>
  <c r="K492" i="1"/>
  <c r="O492" i="1"/>
  <c r="P492" i="1"/>
  <c r="T492" i="1"/>
  <c r="U492" i="1"/>
  <c r="Y492" i="1"/>
  <c r="Z492" i="1"/>
  <c r="AD492" i="1"/>
  <c r="AE492" i="1"/>
  <c r="J493" i="1"/>
  <c r="K493" i="1"/>
  <c r="O493" i="1"/>
  <c r="P493" i="1"/>
  <c r="T493" i="1"/>
  <c r="U493" i="1"/>
  <c r="Y493" i="1"/>
  <c r="Z493" i="1"/>
  <c r="AD493" i="1"/>
  <c r="AE493" i="1"/>
  <c r="J494" i="1"/>
  <c r="K494" i="1"/>
  <c r="O494" i="1"/>
  <c r="P494" i="1"/>
  <c r="T494" i="1"/>
  <c r="U494" i="1"/>
  <c r="Y494" i="1"/>
  <c r="Z494" i="1"/>
  <c r="AD494" i="1"/>
  <c r="AE494" i="1"/>
  <c r="J495" i="1"/>
  <c r="K495" i="1"/>
  <c r="O495" i="1"/>
  <c r="P495" i="1"/>
  <c r="T495" i="1"/>
  <c r="U495" i="1"/>
  <c r="Y495" i="1"/>
  <c r="Z495" i="1"/>
  <c r="AD495" i="1"/>
  <c r="AE495" i="1"/>
  <c r="J496" i="1"/>
  <c r="K496" i="1"/>
  <c r="O496" i="1"/>
  <c r="P496" i="1"/>
  <c r="T496" i="1"/>
  <c r="U496" i="1"/>
  <c r="Y496" i="1"/>
  <c r="Z496" i="1"/>
  <c r="AD496" i="1"/>
  <c r="AE496" i="1"/>
  <c r="J497" i="1"/>
  <c r="K497" i="1"/>
  <c r="O497" i="1"/>
  <c r="P497" i="1"/>
  <c r="T497" i="1"/>
  <c r="U497" i="1"/>
  <c r="Y497" i="1"/>
  <c r="Z497" i="1"/>
  <c r="AD497" i="1"/>
  <c r="AE497" i="1"/>
  <c r="J498" i="1"/>
  <c r="K498" i="1"/>
  <c r="O498" i="1"/>
  <c r="P498" i="1"/>
  <c r="T498" i="1"/>
  <c r="U498" i="1"/>
  <c r="Y498" i="1"/>
  <c r="Z498" i="1"/>
  <c r="AD498" i="1"/>
  <c r="AE498" i="1"/>
  <c r="J499" i="1"/>
  <c r="K499" i="1"/>
  <c r="O499" i="1"/>
  <c r="P499" i="1"/>
  <c r="T499" i="1"/>
  <c r="U499" i="1"/>
  <c r="Y499" i="1"/>
  <c r="Z499" i="1"/>
  <c r="AD499" i="1"/>
  <c r="AE499" i="1"/>
  <c r="J500" i="1"/>
  <c r="K500" i="1"/>
  <c r="O500" i="1"/>
  <c r="P500" i="1"/>
  <c r="T500" i="1"/>
  <c r="U500" i="1"/>
  <c r="Y500" i="1"/>
  <c r="Z500" i="1"/>
  <c r="AD500" i="1"/>
  <c r="AE500" i="1"/>
  <c r="AE377" i="1"/>
  <c r="AD377" i="1"/>
  <c r="Z377" i="1"/>
  <c r="Y377" i="1"/>
  <c r="U377" i="1"/>
  <c r="T377" i="1"/>
  <c r="P377" i="1"/>
  <c r="O377" i="1"/>
  <c r="K377" i="1"/>
  <c r="J377" i="1"/>
  <c r="AE376" i="1"/>
  <c r="AD376" i="1"/>
  <c r="Z376" i="1"/>
  <c r="Y376" i="1"/>
  <c r="U376" i="1"/>
  <c r="T376" i="1"/>
  <c r="P376" i="1"/>
  <c r="O376" i="1"/>
  <c r="K376" i="1"/>
  <c r="J376" i="1"/>
  <c r="AE375" i="1"/>
  <c r="AD375" i="1"/>
  <c r="Z375" i="1"/>
  <c r="Y375" i="1"/>
  <c r="U375" i="1"/>
  <c r="T375" i="1"/>
  <c r="P375" i="1"/>
  <c r="O375" i="1"/>
  <c r="K375" i="1"/>
  <c r="J375" i="1"/>
  <c r="AE374" i="1"/>
  <c r="AD374" i="1"/>
  <c r="Z374" i="1"/>
  <c r="Y374" i="1"/>
  <c r="U374" i="1"/>
  <c r="T374" i="1"/>
  <c r="P374" i="1"/>
  <c r="O374" i="1"/>
  <c r="K374" i="1"/>
  <c r="J374" i="1"/>
  <c r="AE373" i="1"/>
  <c r="AD373" i="1"/>
  <c r="Z373" i="1"/>
  <c r="Y373" i="1"/>
  <c r="U373" i="1"/>
  <c r="T373" i="1"/>
  <c r="P373" i="1"/>
  <c r="O373" i="1"/>
  <c r="K373" i="1"/>
  <c r="J373" i="1"/>
  <c r="AE372" i="1"/>
  <c r="AD372" i="1"/>
  <c r="Z372" i="1"/>
  <c r="Y372" i="1"/>
  <c r="U372" i="1"/>
  <c r="T372" i="1"/>
  <c r="P372" i="1"/>
  <c r="O372" i="1"/>
  <c r="K372" i="1"/>
  <c r="J372" i="1"/>
  <c r="AE371" i="1"/>
  <c r="AD371" i="1"/>
  <c r="Z371" i="1"/>
  <c r="Y371" i="1"/>
  <c r="U371" i="1"/>
  <c r="T371" i="1"/>
  <c r="P371" i="1"/>
  <c r="O371" i="1"/>
  <c r="K371" i="1"/>
  <c r="J371" i="1"/>
  <c r="AE370" i="1"/>
  <c r="AD370" i="1"/>
  <c r="Z370" i="1"/>
  <c r="Y370" i="1"/>
  <c r="U370" i="1"/>
  <c r="T370" i="1"/>
  <c r="P370" i="1"/>
  <c r="O370" i="1"/>
  <c r="K370" i="1"/>
  <c r="J370" i="1"/>
  <c r="AE369" i="1"/>
  <c r="AD369" i="1"/>
  <c r="Z369" i="1"/>
  <c r="Y369" i="1"/>
  <c r="U369" i="1"/>
  <c r="T369" i="1"/>
  <c r="P369" i="1"/>
  <c r="O369" i="1"/>
  <c r="K369" i="1"/>
  <c r="J369" i="1"/>
  <c r="AE368" i="1"/>
  <c r="AD368" i="1"/>
  <c r="Z368" i="1"/>
  <c r="Y368" i="1"/>
  <c r="U368" i="1"/>
  <c r="T368" i="1"/>
  <c r="P368" i="1"/>
  <c r="O368" i="1"/>
  <c r="K368" i="1"/>
  <c r="J368" i="1"/>
  <c r="AE367" i="1"/>
  <c r="AD367" i="1"/>
  <c r="Z367" i="1"/>
  <c r="Y367" i="1"/>
  <c r="U367" i="1"/>
  <c r="T367" i="1"/>
  <c r="P367" i="1"/>
  <c r="O367" i="1"/>
  <c r="K367" i="1"/>
  <c r="J367" i="1"/>
  <c r="AE366" i="1"/>
  <c r="AD366" i="1"/>
  <c r="Z366" i="1"/>
  <c r="Y366" i="1"/>
  <c r="U366" i="1"/>
  <c r="T366" i="1"/>
  <c r="P366" i="1"/>
  <c r="O366" i="1"/>
  <c r="K366" i="1"/>
  <c r="J366" i="1"/>
  <c r="AE365" i="1"/>
  <c r="AD365" i="1"/>
  <c r="Z365" i="1"/>
  <c r="Y365" i="1"/>
  <c r="U365" i="1"/>
  <c r="T365" i="1"/>
  <c r="P365" i="1"/>
  <c r="O365" i="1"/>
  <c r="K365" i="1"/>
  <c r="J365" i="1"/>
  <c r="AE361" i="1"/>
  <c r="AD361" i="1"/>
  <c r="Z361" i="1"/>
  <c r="Y361" i="1"/>
  <c r="U361" i="1"/>
  <c r="T361" i="1"/>
  <c r="P361" i="1"/>
  <c r="O361" i="1"/>
  <c r="K361" i="1"/>
  <c r="J361" i="1"/>
  <c r="AE360" i="1"/>
  <c r="AD360" i="1"/>
  <c r="Z360" i="1"/>
  <c r="Y360" i="1"/>
  <c r="U360" i="1"/>
  <c r="T360" i="1"/>
  <c r="P360" i="1"/>
  <c r="O360" i="1"/>
  <c r="K360" i="1"/>
  <c r="J360" i="1"/>
  <c r="AE359" i="1"/>
  <c r="AD359" i="1"/>
  <c r="Z359" i="1"/>
  <c r="Y359" i="1"/>
  <c r="U359" i="1"/>
  <c r="T359" i="1"/>
  <c r="P359" i="1"/>
  <c r="O359" i="1"/>
  <c r="K359" i="1"/>
  <c r="J359" i="1"/>
  <c r="AE358" i="1"/>
  <c r="AD358" i="1"/>
  <c r="Z358" i="1"/>
  <c r="Y358" i="1"/>
  <c r="U358" i="1"/>
  <c r="T358" i="1"/>
  <c r="P358" i="1"/>
  <c r="O358" i="1"/>
  <c r="K358" i="1"/>
  <c r="J358" i="1"/>
  <c r="P355" i="1" l="1"/>
  <c r="O355" i="1"/>
  <c r="K355" i="1"/>
  <c r="J355" i="1"/>
  <c r="P354" i="1"/>
  <c r="O354" i="1"/>
  <c r="K354" i="1"/>
  <c r="J354" i="1"/>
  <c r="P352" i="1"/>
  <c r="O352" i="1"/>
  <c r="K352" i="1"/>
  <c r="J352" i="1"/>
  <c r="AE353" i="1"/>
  <c r="AD353" i="1"/>
  <c r="Z353" i="1"/>
  <c r="Y353" i="1"/>
  <c r="U353" i="1"/>
  <c r="T353" i="1"/>
  <c r="P353" i="1"/>
  <c r="O353" i="1"/>
  <c r="K353" i="1"/>
  <c r="J353" i="1"/>
  <c r="AE350" i="1"/>
  <c r="AD350" i="1"/>
  <c r="Z350" i="1"/>
  <c r="Y350" i="1"/>
  <c r="U350" i="1"/>
  <c r="T350" i="1"/>
  <c r="P350" i="1"/>
  <c r="O350" i="1"/>
  <c r="K350" i="1"/>
  <c r="J350" i="1"/>
  <c r="AE348" i="1"/>
  <c r="AD348" i="1"/>
  <c r="Z348" i="1"/>
  <c r="Y348" i="1"/>
  <c r="U348" i="1"/>
  <c r="T348" i="1"/>
  <c r="P348" i="1"/>
  <c r="O348" i="1"/>
  <c r="K348" i="1"/>
  <c r="J348" i="1"/>
  <c r="AE347" i="1"/>
  <c r="AD347" i="1"/>
  <c r="Z347" i="1"/>
  <c r="Y347" i="1"/>
  <c r="U347" i="1"/>
  <c r="T347" i="1"/>
  <c r="P347" i="1"/>
  <c r="O347" i="1"/>
  <c r="K347" i="1"/>
  <c r="J347" i="1"/>
  <c r="AE346" i="1"/>
  <c r="AD346" i="1"/>
  <c r="Z346" i="1"/>
  <c r="Y346" i="1"/>
  <c r="U346" i="1"/>
  <c r="T346" i="1"/>
  <c r="P346" i="1"/>
  <c r="O346" i="1"/>
  <c r="K346" i="1"/>
  <c r="J346" i="1"/>
  <c r="AE345" i="1"/>
  <c r="AD345" i="1"/>
  <c r="Z345" i="1"/>
  <c r="Y345" i="1"/>
  <c r="U345" i="1"/>
  <c r="T345" i="1"/>
  <c r="P345" i="1"/>
  <c r="O345" i="1"/>
  <c r="K345" i="1"/>
  <c r="J345" i="1"/>
  <c r="AE344" i="1"/>
  <c r="AD344" i="1"/>
  <c r="Z344" i="1"/>
  <c r="Y344" i="1"/>
  <c r="U344" i="1"/>
  <c r="T344" i="1"/>
  <c r="P344" i="1"/>
  <c r="O344" i="1"/>
  <c r="K344" i="1"/>
  <c r="J344" i="1"/>
  <c r="AE343" i="1"/>
  <c r="AD343" i="1"/>
  <c r="Z343" i="1"/>
  <c r="Y343" i="1"/>
  <c r="U343" i="1"/>
  <c r="T343" i="1"/>
  <c r="P343" i="1"/>
  <c r="O343" i="1"/>
  <c r="K343" i="1"/>
  <c r="J343" i="1"/>
  <c r="AD341" i="1"/>
  <c r="T341" i="1"/>
  <c r="P341" i="1"/>
  <c r="K341" i="1"/>
  <c r="Z340" i="1"/>
  <c r="Y340" i="1"/>
  <c r="U340" i="1"/>
  <c r="T340" i="1"/>
  <c r="P340" i="1"/>
  <c r="O340" i="1"/>
  <c r="K340" i="1"/>
  <c r="J340" i="1"/>
  <c r="Z339" i="1"/>
  <c r="Y339" i="1"/>
  <c r="U339" i="1"/>
  <c r="T339" i="1"/>
  <c r="P339" i="1"/>
  <c r="O339" i="1"/>
  <c r="K339" i="1"/>
  <c r="J339" i="1"/>
  <c r="Z338" i="1"/>
  <c r="Y338" i="1"/>
  <c r="U338" i="1"/>
  <c r="T338" i="1"/>
  <c r="P338" i="1"/>
  <c r="O338" i="1"/>
  <c r="K338" i="1"/>
  <c r="J338" i="1"/>
  <c r="P334" i="1"/>
  <c r="O334" i="1"/>
  <c r="K334" i="1"/>
  <c r="J334" i="1"/>
  <c r="P325" i="1"/>
  <c r="O325" i="1"/>
  <c r="K325" i="1"/>
  <c r="J325" i="1"/>
  <c r="P324" i="1"/>
  <c r="O324" i="1"/>
  <c r="K324" i="1"/>
  <c r="J324" i="1"/>
  <c r="P322" i="1"/>
  <c r="O322" i="1"/>
  <c r="K322" i="1"/>
  <c r="J322" i="1"/>
  <c r="AE317" i="1"/>
  <c r="AD317" i="1"/>
  <c r="P317" i="1"/>
  <c r="O317" i="1"/>
  <c r="K317" i="1"/>
  <c r="J317" i="1"/>
  <c r="P315" i="1"/>
  <c r="O315" i="1"/>
  <c r="K315" i="1"/>
  <c r="J315" i="1"/>
  <c r="P314" i="1"/>
  <c r="O314" i="1"/>
  <c r="K314" i="1"/>
  <c r="J314" i="1"/>
  <c r="P313" i="1"/>
  <c r="O313" i="1"/>
  <c r="K313" i="1"/>
  <c r="J313" i="1"/>
  <c r="P311" i="1"/>
  <c r="O311" i="1"/>
  <c r="K311" i="1"/>
  <c r="J311" i="1"/>
  <c r="AE305" i="1"/>
  <c r="AD305" i="1"/>
  <c r="U305" i="1"/>
  <c r="T305" i="1"/>
  <c r="P305" i="1"/>
  <c r="O305" i="1"/>
  <c r="K305" i="1"/>
  <c r="J305" i="1"/>
  <c r="AD304" i="1"/>
  <c r="E12" i="2"/>
  <c r="H12" i="2"/>
  <c r="J12" i="2"/>
  <c r="K12" i="2"/>
  <c r="L12" i="2"/>
  <c r="M12" i="2"/>
  <c r="N12" i="2"/>
  <c r="O12" i="2"/>
  <c r="P12" i="2"/>
  <c r="Q12" i="2"/>
  <c r="AE12" i="2"/>
  <c r="AJ12" i="2" s="1"/>
  <c r="AF12" i="2"/>
  <c r="AG12" i="2" s="1"/>
  <c r="E13" i="2"/>
  <c r="H13" i="2"/>
  <c r="J13" i="2"/>
  <c r="K13" i="2"/>
  <c r="L13" i="2"/>
  <c r="M13" i="2"/>
  <c r="N13" i="2"/>
  <c r="O13" i="2"/>
  <c r="P13" i="2"/>
  <c r="Q13" i="2"/>
  <c r="AE13" i="2"/>
  <c r="AJ13" i="2" s="1"/>
  <c r="AF13" i="2"/>
  <c r="AG13" i="2" s="1"/>
  <c r="E14" i="2"/>
  <c r="H14" i="2"/>
  <c r="J14" i="2"/>
  <c r="K14" i="2"/>
  <c r="L14" i="2"/>
  <c r="M14" i="2"/>
  <c r="N14" i="2"/>
  <c r="O14" i="2"/>
  <c r="P14" i="2"/>
  <c r="Q14" i="2"/>
  <c r="AE14" i="2"/>
  <c r="AJ14" i="2" s="1"/>
  <c r="AF14" i="2"/>
  <c r="AG14" i="2" s="1"/>
  <c r="E15" i="2"/>
  <c r="H15" i="2"/>
  <c r="J15" i="2"/>
  <c r="K15" i="2"/>
  <c r="L15" i="2"/>
  <c r="M15" i="2"/>
  <c r="N15" i="2"/>
  <c r="O15" i="2"/>
  <c r="P15" i="2"/>
  <c r="Q15" i="2"/>
  <c r="AE15" i="2"/>
  <c r="AJ15" i="2" s="1"/>
  <c r="AF15" i="2"/>
  <c r="AH15" i="2" s="1"/>
  <c r="E16" i="2"/>
  <c r="H16" i="2"/>
  <c r="J16" i="2"/>
  <c r="K16" i="2"/>
  <c r="L16" i="2"/>
  <c r="M16" i="2"/>
  <c r="N16" i="2"/>
  <c r="O16" i="2"/>
  <c r="P16" i="2"/>
  <c r="Q16" i="2"/>
  <c r="AE16" i="2"/>
  <c r="AJ16" i="2" s="1"/>
  <c r="AF16" i="2"/>
  <c r="AG16" i="2" s="1"/>
  <c r="E17" i="2"/>
  <c r="H17" i="2"/>
  <c r="J17" i="2"/>
  <c r="K17" i="2"/>
  <c r="L17" i="2"/>
  <c r="M17" i="2"/>
  <c r="N17" i="2"/>
  <c r="O17" i="2"/>
  <c r="P17" i="2"/>
  <c r="Q17" i="2"/>
  <c r="AE17" i="2"/>
  <c r="AJ17" i="2" s="1"/>
  <c r="AF17" i="2"/>
  <c r="AH17" i="2" s="1"/>
  <c r="E18" i="2"/>
  <c r="H18" i="2"/>
  <c r="J18" i="2"/>
  <c r="K18" i="2"/>
  <c r="L18" i="2"/>
  <c r="M18" i="2"/>
  <c r="N18" i="2"/>
  <c r="O18" i="2"/>
  <c r="P18" i="2"/>
  <c r="Q18" i="2"/>
  <c r="AE18" i="2"/>
  <c r="AJ18" i="2" s="1"/>
  <c r="AF18" i="2"/>
  <c r="AH18" i="2" s="1"/>
  <c r="E19" i="2"/>
  <c r="H19" i="2"/>
  <c r="J19" i="2"/>
  <c r="K19" i="2"/>
  <c r="L19" i="2"/>
  <c r="M19" i="2"/>
  <c r="N19" i="2"/>
  <c r="O19" i="2"/>
  <c r="P19" i="2"/>
  <c r="Q19" i="2"/>
  <c r="AE19" i="2"/>
  <c r="AJ19" i="2" s="1"/>
  <c r="AF19" i="2"/>
  <c r="AH19" i="2" s="1"/>
  <c r="E20" i="2"/>
  <c r="H20" i="2"/>
  <c r="J20" i="2"/>
  <c r="K20" i="2"/>
  <c r="L20" i="2"/>
  <c r="M20" i="2"/>
  <c r="N20" i="2"/>
  <c r="O20" i="2"/>
  <c r="P20" i="2"/>
  <c r="Q20" i="2"/>
  <c r="AE20" i="2"/>
  <c r="AJ20" i="2" s="1"/>
  <c r="AF20" i="2"/>
  <c r="AG20" i="2" s="1"/>
  <c r="E21" i="2"/>
  <c r="H21" i="2"/>
  <c r="J21" i="2"/>
  <c r="K21" i="2"/>
  <c r="L21" i="2"/>
  <c r="M21" i="2"/>
  <c r="N21" i="2"/>
  <c r="O21" i="2"/>
  <c r="P21" i="2"/>
  <c r="Q21" i="2"/>
  <c r="AE21" i="2"/>
  <c r="AJ21" i="2" s="1"/>
  <c r="AF21" i="2"/>
  <c r="AG21" i="2" s="1"/>
  <c r="E22" i="2"/>
  <c r="H22" i="2"/>
  <c r="J22" i="2"/>
  <c r="K22" i="2"/>
  <c r="L22" i="2"/>
  <c r="M22" i="2"/>
  <c r="N22" i="2"/>
  <c r="O22" i="2"/>
  <c r="P22" i="2"/>
  <c r="Q22" i="2"/>
  <c r="AE22" i="2"/>
  <c r="AJ22" i="2" s="1"/>
  <c r="AF22" i="2"/>
  <c r="AG22" i="2" s="1"/>
  <c r="E23" i="2"/>
  <c r="H23" i="2"/>
  <c r="J23" i="2"/>
  <c r="K23" i="2"/>
  <c r="L23" i="2"/>
  <c r="M23" i="2"/>
  <c r="N23" i="2"/>
  <c r="O23" i="2"/>
  <c r="P23" i="2"/>
  <c r="Q23" i="2"/>
  <c r="AE23" i="2"/>
  <c r="AJ23" i="2" s="1"/>
  <c r="AF23" i="2"/>
  <c r="AH23" i="2" s="1"/>
  <c r="E24" i="2"/>
  <c r="H24" i="2"/>
  <c r="J24" i="2"/>
  <c r="K24" i="2"/>
  <c r="L24" i="2"/>
  <c r="M24" i="2"/>
  <c r="N24" i="2"/>
  <c r="O24" i="2"/>
  <c r="P24" i="2"/>
  <c r="Q24" i="2"/>
  <c r="AE24" i="2"/>
  <c r="AJ24" i="2" s="1"/>
  <c r="AF24" i="2"/>
  <c r="AG24" i="2" s="1"/>
  <c r="E25" i="2"/>
  <c r="H25" i="2"/>
  <c r="J25" i="2"/>
  <c r="K25" i="2"/>
  <c r="L25" i="2"/>
  <c r="M25" i="2"/>
  <c r="N25" i="2"/>
  <c r="O25" i="2"/>
  <c r="P25" i="2"/>
  <c r="Q25" i="2"/>
  <c r="AE25" i="2"/>
  <c r="AJ25" i="2" s="1"/>
  <c r="AF25" i="2"/>
  <c r="AH25" i="2" s="1"/>
  <c r="E26" i="2"/>
  <c r="H26" i="2"/>
  <c r="J26" i="2"/>
  <c r="K26" i="2"/>
  <c r="L26" i="2"/>
  <c r="M26" i="2"/>
  <c r="N26" i="2"/>
  <c r="O26" i="2"/>
  <c r="P26" i="2"/>
  <c r="Q26" i="2"/>
  <c r="AE26" i="2"/>
  <c r="AJ26" i="2" s="1"/>
  <c r="AF26" i="2"/>
  <c r="AH26" i="2" s="1"/>
  <c r="E27" i="2"/>
  <c r="H27" i="2"/>
  <c r="J27" i="2"/>
  <c r="K27" i="2"/>
  <c r="L27" i="2"/>
  <c r="M27" i="2"/>
  <c r="N27" i="2"/>
  <c r="O27" i="2"/>
  <c r="P27" i="2"/>
  <c r="Q27" i="2"/>
  <c r="AE27" i="2"/>
  <c r="AJ27" i="2" s="1"/>
  <c r="AF27" i="2"/>
  <c r="AH27" i="2" s="1"/>
  <c r="E28" i="2"/>
  <c r="H28" i="2"/>
  <c r="J28" i="2"/>
  <c r="K28" i="2"/>
  <c r="L28" i="2"/>
  <c r="M28" i="2"/>
  <c r="N28" i="2"/>
  <c r="O28" i="2"/>
  <c r="P28" i="2"/>
  <c r="Q28" i="2"/>
  <c r="AE28" i="2"/>
  <c r="AJ28" i="2" s="1"/>
  <c r="AF28" i="2"/>
  <c r="AG28" i="2" s="1"/>
  <c r="E29" i="2"/>
  <c r="H29" i="2"/>
  <c r="J29" i="2"/>
  <c r="K29" i="2"/>
  <c r="L29" i="2"/>
  <c r="M29" i="2"/>
  <c r="N29" i="2"/>
  <c r="O29" i="2"/>
  <c r="P29" i="2"/>
  <c r="Q29" i="2"/>
  <c r="AE29" i="2"/>
  <c r="AJ29" i="2" s="1"/>
  <c r="AF29" i="2"/>
  <c r="AG29" i="2" s="1"/>
  <c r="Q4" i="2"/>
  <c r="P4" i="2"/>
  <c r="O4" i="2"/>
  <c r="N4" i="2"/>
  <c r="M4" i="2"/>
  <c r="L4" i="2"/>
  <c r="K4" i="2"/>
  <c r="J4" i="2"/>
  <c r="H4" i="2"/>
  <c r="O304" i="1"/>
  <c r="J304" i="1"/>
  <c r="P303" i="1"/>
  <c r="O303" i="1"/>
  <c r="K303" i="1"/>
  <c r="J303" i="1"/>
  <c r="AE301" i="1"/>
  <c r="AD301" i="1"/>
  <c r="U301" i="1"/>
  <c r="T301" i="1"/>
  <c r="P301" i="1"/>
  <c r="O301" i="1"/>
  <c r="K301" i="1"/>
  <c r="J301" i="1"/>
  <c r="AE300" i="1"/>
  <c r="AD300" i="1"/>
  <c r="U300" i="1"/>
  <c r="T300" i="1"/>
  <c r="P300" i="1"/>
  <c r="O300" i="1"/>
  <c r="K300" i="1"/>
  <c r="J300" i="1"/>
  <c r="U297" i="1"/>
  <c r="T297" i="1"/>
  <c r="P297" i="1"/>
  <c r="O297" i="1"/>
  <c r="K297" i="1"/>
  <c r="J297" i="1"/>
  <c r="AE295" i="1"/>
  <c r="AD295" i="1"/>
  <c r="U295" i="1"/>
  <c r="T295" i="1"/>
  <c r="P295" i="1"/>
  <c r="O295" i="1"/>
  <c r="K295" i="1"/>
  <c r="J295" i="1"/>
  <c r="AE294" i="1"/>
  <c r="AD294" i="1"/>
  <c r="U294" i="1"/>
  <c r="T294" i="1"/>
  <c r="P294" i="1"/>
  <c r="O294" i="1"/>
  <c r="K294" i="1"/>
  <c r="J294" i="1"/>
  <c r="AE293" i="1"/>
  <c r="AD293" i="1"/>
  <c r="U293" i="1"/>
  <c r="T293" i="1"/>
  <c r="P293" i="1"/>
  <c r="O293" i="1"/>
  <c r="K293" i="1"/>
  <c r="J293" i="1"/>
  <c r="J292" i="1"/>
  <c r="K292" i="1"/>
  <c r="O292" i="1"/>
  <c r="P292" i="1"/>
  <c r="T292" i="1"/>
  <c r="U292" i="1"/>
  <c r="AE291" i="1"/>
  <c r="AD291" i="1"/>
  <c r="U291" i="1"/>
  <c r="T291" i="1"/>
  <c r="P291" i="1"/>
  <c r="O291" i="1"/>
  <c r="K291" i="1"/>
  <c r="J291" i="1"/>
  <c r="AE290" i="1"/>
  <c r="AD290" i="1"/>
  <c r="U290" i="1"/>
  <c r="T290" i="1"/>
  <c r="P290" i="1"/>
  <c r="O290" i="1"/>
  <c r="K290" i="1"/>
  <c r="J290" i="1"/>
  <c r="AE289" i="1"/>
  <c r="AD289" i="1"/>
  <c r="U289" i="1"/>
  <c r="T289" i="1"/>
  <c r="P289" i="1"/>
  <c r="O289" i="1"/>
  <c r="K289" i="1"/>
  <c r="J289" i="1"/>
  <c r="AE288" i="1"/>
  <c r="AD288" i="1"/>
  <c r="U288" i="1"/>
  <c r="T288" i="1"/>
  <c r="P288" i="1"/>
  <c r="O288" i="1"/>
  <c r="K288" i="1"/>
  <c r="J288" i="1"/>
  <c r="AE287" i="1"/>
  <c r="AD287" i="1"/>
  <c r="U287" i="1"/>
  <c r="T287" i="1"/>
  <c r="P287" i="1"/>
  <c r="O287" i="1"/>
  <c r="K287" i="1"/>
  <c r="J287" i="1"/>
  <c r="AE286" i="1"/>
  <c r="AD286" i="1"/>
  <c r="U286" i="1"/>
  <c r="T286" i="1"/>
  <c r="P286" i="1"/>
  <c r="O286" i="1"/>
  <c r="K286" i="1"/>
  <c r="J286" i="1"/>
  <c r="AE285" i="1"/>
  <c r="AD285" i="1"/>
  <c r="U285" i="1"/>
  <c r="T285" i="1"/>
  <c r="P285" i="1"/>
  <c r="O285" i="1"/>
  <c r="K285" i="1"/>
  <c r="J285" i="1"/>
  <c r="AE284" i="1"/>
  <c r="AD284" i="1"/>
  <c r="U284" i="1"/>
  <c r="T284" i="1"/>
  <c r="P284" i="1"/>
  <c r="O284" i="1"/>
  <c r="K284" i="1"/>
  <c r="J284" i="1"/>
  <c r="AE283" i="1"/>
  <c r="AD283" i="1"/>
  <c r="U283" i="1"/>
  <c r="T283" i="1"/>
  <c r="P283" i="1"/>
  <c r="O283" i="1"/>
  <c r="K283" i="1"/>
  <c r="J283" i="1"/>
  <c r="AE282" i="1"/>
  <c r="AD282" i="1"/>
  <c r="U282" i="1"/>
  <c r="T282" i="1"/>
  <c r="P282" i="1"/>
  <c r="O282" i="1"/>
  <c r="K282" i="1"/>
  <c r="J282" i="1"/>
  <c r="AE281" i="1"/>
  <c r="AD281" i="1"/>
  <c r="U281" i="1"/>
  <c r="T281" i="1"/>
  <c r="P281" i="1"/>
  <c r="O281" i="1"/>
  <c r="K281" i="1"/>
  <c r="J281" i="1"/>
  <c r="AE280" i="1"/>
  <c r="AD280" i="1"/>
  <c r="U280" i="1"/>
  <c r="T280" i="1"/>
  <c r="P280" i="1"/>
  <c r="O280" i="1"/>
  <c r="K280" i="1"/>
  <c r="J280" i="1"/>
  <c r="AE279" i="1"/>
  <c r="AD279" i="1"/>
  <c r="U279" i="1"/>
  <c r="T279" i="1"/>
  <c r="P279" i="1"/>
  <c r="O279" i="1"/>
  <c r="K279" i="1"/>
  <c r="J279" i="1"/>
  <c r="AE278" i="1"/>
  <c r="AD278" i="1"/>
  <c r="U278" i="1"/>
  <c r="T278" i="1"/>
  <c r="P278" i="1"/>
  <c r="O278" i="1"/>
  <c r="K278" i="1"/>
  <c r="J278" i="1"/>
  <c r="AE277" i="1"/>
  <c r="AD277" i="1"/>
  <c r="U277" i="1"/>
  <c r="T277" i="1"/>
  <c r="P277" i="1"/>
  <c r="O277" i="1"/>
  <c r="K277" i="1"/>
  <c r="J277" i="1"/>
  <c r="AE276" i="1"/>
  <c r="AD276" i="1"/>
  <c r="U276" i="1"/>
  <c r="T276" i="1"/>
  <c r="P276" i="1"/>
  <c r="O276" i="1"/>
  <c r="K276" i="1"/>
  <c r="J276" i="1"/>
  <c r="AE275" i="1"/>
  <c r="AD275" i="1"/>
  <c r="U275" i="1"/>
  <c r="T275" i="1"/>
  <c r="P275" i="1"/>
  <c r="O275" i="1"/>
  <c r="K275" i="1"/>
  <c r="J275" i="1"/>
  <c r="AE274" i="1"/>
  <c r="AD274" i="1"/>
  <c r="U274" i="1"/>
  <c r="T274" i="1"/>
  <c r="P274" i="1"/>
  <c r="O274" i="1"/>
  <c r="K274" i="1"/>
  <c r="J274" i="1"/>
  <c r="AE273" i="1"/>
  <c r="AD273" i="1"/>
  <c r="U273" i="1"/>
  <c r="T273" i="1"/>
  <c r="P273" i="1"/>
  <c r="O273" i="1"/>
  <c r="K273" i="1"/>
  <c r="J273" i="1"/>
  <c r="Z272" i="1"/>
  <c r="Y272" i="1"/>
  <c r="U272" i="1"/>
  <c r="T272" i="1"/>
  <c r="P272" i="1"/>
  <c r="O272" i="1"/>
  <c r="K272" i="1"/>
  <c r="J272" i="1"/>
  <c r="AE270" i="1"/>
  <c r="AD270" i="1"/>
  <c r="Z270" i="1"/>
  <c r="Y270" i="1"/>
  <c r="U270" i="1"/>
  <c r="T270" i="1"/>
  <c r="P270" i="1"/>
  <c r="O270" i="1"/>
  <c r="K270" i="1"/>
  <c r="J270" i="1"/>
  <c r="AE269" i="1"/>
  <c r="AD269" i="1"/>
  <c r="Z269" i="1"/>
  <c r="Y269" i="1"/>
  <c r="U269" i="1"/>
  <c r="T269" i="1"/>
  <c r="P269" i="1"/>
  <c r="O269" i="1"/>
  <c r="K269" i="1"/>
  <c r="J269" i="1"/>
  <c r="AE268" i="1"/>
  <c r="AD268" i="1"/>
  <c r="Z268" i="1"/>
  <c r="Y268" i="1"/>
  <c r="U268" i="1"/>
  <c r="T268" i="1"/>
  <c r="P268" i="1"/>
  <c r="O268" i="1"/>
  <c r="K268" i="1"/>
  <c r="J268" i="1"/>
  <c r="AE267" i="1"/>
  <c r="AD267" i="1"/>
  <c r="Z267" i="1"/>
  <c r="Y267" i="1"/>
  <c r="U267" i="1"/>
  <c r="T267" i="1"/>
  <c r="P267" i="1"/>
  <c r="O267" i="1"/>
  <c r="K267" i="1"/>
  <c r="J267" i="1"/>
  <c r="AE266" i="1"/>
  <c r="AD266" i="1"/>
  <c r="Z266" i="1"/>
  <c r="Y266" i="1"/>
  <c r="U266" i="1"/>
  <c r="T266" i="1"/>
  <c r="P266" i="1"/>
  <c r="O266" i="1"/>
  <c r="K266" i="1"/>
  <c r="J266" i="1"/>
  <c r="AE265" i="1"/>
  <c r="AD265" i="1"/>
  <c r="Z265" i="1"/>
  <c r="Y265" i="1"/>
  <c r="U265" i="1"/>
  <c r="T265" i="1"/>
  <c r="P265" i="1"/>
  <c r="O265" i="1"/>
  <c r="K265" i="1"/>
  <c r="J265" i="1"/>
  <c r="AE264" i="1"/>
  <c r="AD264" i="1"/>
  <c r="Z264" i="1"/>
  <c r="Y264" i="1"/>
  <c r="U264" i="1"/>
  <c r="T264" i="1"/>
  <c r="P264" i="1"/>
  <c r="O264" i="1"/>
  <c r="K264" i="1"/>
  <c r="J264" i="1"/>
  <c r="AE263" i="1"/>
  <c r="AD263" i="1"/>
  <c r="Z263" i="1"/>
  <c r="Y263" i="1"/>
  <c r="U263" i="1"/>
  <c r="T263" i="1"/>
  <c r="P263" i="1"/>
  <c r="O263" i="1"/>
  <c r="K263" i="1"/>
  <c r="J263" i="1"/>
  <c r="AE261" i="1"/>
  <c r="AD261" i="1"/>
  <c r="Z261" i="1"/>
  <c r="Y261" i="1"/>
  <c r="U261" i="1"/>
  <c r="T261" i="1"/>
  <c r="P261" i="1"/>
  <c r="O261" i="1"/>
  <c r="K261" i="1"/>
  <c r="J261" i="1"/>
  <c r="AE260" i="1"/>
  <c r="AD260" i="1"/>
  <c r="Z260" i="1"/>
  <c r="Y260" i="1"/>
  <c r="U260" i="1"/>
  <c r="T260" i="1"/>
  <c r="P260" i="1"/>
  <c r="O260" i="1"/>
  <c r="K260" i="1"/>
  <c r="J260" i="1"/>
  <c r="AE259" i="1"/>
  <c r="AD259" i="1"/>
  <c r="Z259" i="1"/>
  <c r="Y259" i="1"/>
  <c r="U259" i="1"/>
  <c r="T259" i="1"/>
  <c r="P259" i="1"/>
  <c r="O259" i="1"/>
  <c r="K259" i="1"/>
  <c r="J259" i="1"/>
  <c r="AE258" i="1"/>
  <c r="AD258" i="1"/>
  <c r="Z258" i="1"/>
  <c r="Y258" i="1"/>
  <c r="U258" i="1"/>
  <c r="T258" i="1"/>
  <c r="P258" i="1"/>
  <c r="O258" i="1"/>
  <c r="K258" i="1"/>
  <c r="J258" i="1"/>
  <c r="AE257" i="1"/>
  <c r="AD257" i="1"/>
  <c r="Z257" i="1"/>
  <c r="Y257" i="1"/>
  <c r="U257" i="1"/>
  <c r="T257" i="1"/>
  <c r="P257" i="1"/>
  <c r="O257" i="1"/>
  <c r="K257" i="1"/>
  <c r="J257" i="1"/>
  <c r="AE256" i="1"/>
  <c r="AD256" i="1"/>
  <c r="Z256" i="1"/>
  <c r="Y256" i="1"/>
  <c r="U256" i="1"/>
  <c r="T256" i="1"/>
  <c r="P256" i="1"/>
  <c r="O256" i="1"/>
  <c r="K256" i="1"/>
  <c r="J256" i="1"/>
  <c r="AE255" i="1"/>
  <c r="AD255" i="1"/>
  <c r="Z255" i="1"/>
  <c r="Y255" i="1"/>
  <c r="U255" i="1"/>
  <c r="T255" i="1"/>
  <c r="P255" i="1"/>
  <c r="O255" i="1"/>
  <c r="K255" i="1"/>
  <c r="J255" i="1"/>
  <c r="AE247" i="1"/>
  <c r="AD247" i="1"/>
  <c r="Z247" i="1"/>
  <c r="Y247" i="1"/>
  <c r="U247" i="1"/>
  <c r="T247" i="1"/>
  <c r="P247" i="1"/>
  <c r="O247" i="1"/>
  <c r="K247" i="1"/>
  <c r="J247" i="1"/>
  <c r="AE246" i="1"/>
  <c r="AD246" i="1"/>
  <c r="Z246" i="1"/>
  <c r="Y246" i="1"/>
  <c r="U246" i="1"/>
  <c r="T246" i="1"/>
  <c r="P246" i="1"/>
  <c r="O246" i="1"/>
  <c r="K246" i="1"/>
  <c r="J246" i="1"/>
  <c r="AE254" i="1"/>
  <c r="AD254" i="1"/>
  <c r="Z254" i="1"/>
  <c r="Y254" i="1"/>
  <c r="U254" i="1"/>
  <c r="T254" i="1"/>
  <c r="P254" i="1"/>
  <c r="O254" i="1"/>
  <c r="K254" i="1"/>
  <c r="J254" i="1"/>
  <c r="Z253" i="1"/>
  <c r="Y253" i="1"/>
  <c r="U253" i="1"/>
  <c r="T253" i="1"/>
  <c r="P253" i="1"/>
  <c r="O253" i="1"/>
  <c r="K253" i="1"/>
  <c r="J253" i="1"/>
  <c r="AE252" i="1"/>
  <c r="AD252" i="1"/>
  <c r="Z252" i="1"/>
  <c r="Y252" i="1"/>
  <c r="U252" i="1"/>
  <c r="T252" i="1"/>
  <c r="P252" i="1"/>
  <c r="O252" i="1"/>
  <c r="K252" i="1"/>
  <c r="J252" i="1"/>
  <c r="AE251" i="1"/>
  <c r="AD251" i="1"/>
  <c r="Z251" i="1"/>
  <c r="Y251" i="1"/>
  <c r="U251" i="1"/>
  <c r="T251" i="1"/>
  <c r="P251" i="1"/>
  <c r="O251" i="1"/>
  <c r="K251" i="1"/>
  <c r="J251" i="1"/>
  <c r="AE250" i="1"/>
  <c r="AD250" i="1"/>
  <c r="Z250" i="1"/>
  <c r="Y250" i="1"/>
  <c r="U250" i="1"/>
  <c r="T250" i="1"/>
  <c r="P250" i="1"/>
  <c r="O250" i="1"/>
  <c r="K250" i="1"/>
  <c r="J250" i="1"/>
  <c r="AE249" i="1"/>
  <c r="AD249" i="1"/>
  <c r="U249" i="1"/>
  <c r="T249" i="1"/>
  <c r="P249" i="1"/>
  <c r="O249" i="1"/>
  <c r="K249" i="1"/>
  <c r="J249" i="1"/>
  <c r="AE243" i="1"/>
  <c r="AD243" i="1"/>
  <c r="Z243" i="1"/>
  <c r="Y243" i="1"/>
  <c r="U243" i="1"/>
  <c r="T243" i="1"/>
  <c r="P243" i="1"/>
  <c r="O243" i="1"/>
  <c r="K243" i="1"/>
  <c r="J243" i="1"/>
  <c r="AE242" i="1"/>
  <c r="AD242" i="1"/>
  <c r="Z242" i="1"/>
  <c r="Y242" i="1"/>
  <c r="U242" i="1"/>
  <c r="T242" i="1"/>
  <c r="P242" i="1"/>
  <c r="O242" i="1"/>
  <c r="K242" i="1"/>
  <c r="J242" i="1"/>
  <c r="U241" i="1"/>
  <c r="T241" i="1"/>
  <c r="P241" i="1"/>
  <c r="O241" i="1"/>
  <c r="K241" i="1"/>
  <c r="J241" i="1"/>
  <c r="AE240" i="1"/>
  <c r="AD240" i="1"/>
  <c r="Z240" i="1"/>
  <c r="Y240" i="1"/>
  <c r="U240" i="1"/>
  <c r="T240" i="1"/>
  <c r="P240" i="1"/>
  <c r="O240" i="1"/>
  <c r="K240" i="1"/>
  <c r="J240" i="1"/>
  <c r="Z237" i="1"/>
  <c r="Y237" i="1"/>
  <c r="U237" i="1"/>
  <c r="T237" i="1"/>
  <c r="P237" i="1"/>
  <c r="O237" i="1"/>
  <c r="K237" i="1"/>
  <c r="J237" i="1"/>
  <c r="Z236" i="1"/>
  <c r="Y236" i="1"/>
  <c r="U236" i="1"/>
  <c r="T236" i="1"/>
  <c r="P236" i="1"/>
  <c r="O236" i="1"/>
  <c r="K236" i="1"/>
  <c r="J236" i="1"/>
  <c r="Z234" i="1"/>
  <c r="Y234" i="1"/>
  <c r="U234" i="1"/>
  <c r="T234" i="1"/>
  <c r="P234" i="1"/>
  <c r="O234" i="1"/>
  <c r="K234" i="1"/>
  <c r="J234" i="1"/>
  <c r="P231" i="1"/>
  <c r="O231" i="1"/>
  <c r="K231" i="1"/>
  <c r="J231" i="1"/>
  <c r="P230" i="1"/>
  <c r="O230" i="1"/>
  <c r="K230" i="1"/>
  <c r="J230" i="1"/>
  <c r="P229" i="1"/>
  <c r="O229" i="1"/>
  <c r="K229" i="1"/>
  <c r="J229" i="1"/>
  <c r="P228" i="1"/>
  <c r="O228" i="1"/>
  <c r="K228" i="1"/>
  <c r="J228" i="1"/>
  <c r="AE226" i="1"/>
  <c r="AD226" i="1"/>
  <c r="Z226" i="1"/>
  <c r="Y226" i="1"/>
  <c r="U226" i="1"/>
  <c r="T226" i="1"/>
  <c r="P226" i="1"/>
  <c r="O226" i="1"/>
  <c r="K226" i="1"/>
  <c r="J226" i="1"/>
  <c r="Z224" i="1"/>
  <c r="Y224" i="1"/>
  <c r="U224" i="1"/>
  <c r="T224" i="1"/>
  <c r="P224" i="1"/>
  <c r="O224" i="1"/>
  <c r="K224" i="1"/>
  <c r="J224" i="1"/>
  <c r="Z223" i="1"/>
  <c r="Y223" i="1"/>
  <c r="U223" i="1"/>
  <c r="T223" i="1"/>
  <c r="P223" i="1"/>
  <c r="O223" i="1"/>
  <c r="K223" i="1"/>
  <c r="J223" i="1"/>
  <c r="Z222" i="1"/>
  <c r="Y222" i="1"/>
  <c r="U222" i="1"/>
  <c r="T222" i="1"/>
  <c r="P222" i="1"/>
  <c r="O222" i="1"/>
  <c r="K222" i="1"/>
  <c r="J222" i="1"/>
  <c r="Z221" i="1"/>
  <c r="Y221" i="1"/>
  <c r="U221" i="1"/>
  <c r="T221" i="1"/>
  <c r="P221" i="1"/>
  <c r="O221" i="1"/>
  <c r="K221" i="1"/>
  <c r="J221" i="1"/>
  <c r="Z220" i="1"/>
  <c r="Y220" i="1"/>
  <c r="U220" i="1"/>
  <c r="T220" i="1"/>
  <c r="P220" i="1"/>
  <c r="O220" i="1"/>
  <c r="K220" i="1"/>
  <c r="J220" i="1"/>
  <c r="Z219" i="1"/>
  <c r="Y219" i="1"/>
  <c r="U219" i="1"/>
  <c r="T219" i="1"/>
  <c r="P219" i="1"/>
  <c r="O219" i="1"/>
  <c r="K219" i="1"/>
  <c r="J219" i="1"/>
  <c r="U218" i="1"/>
  <c r="T218" i="1"/>
  <c r="P218" i="1"/>
  <c r="O218" i="1"/>
  <c r="K218" i="1"/>
  <c r="J218" i="1"/>
  <c r="U217" i="1"/>
  <c r="T217" i="1"/>
  <c r="P217" i="1"/>
  <c r="O217" i="1"/>
  <c r="K217" i="1"/>
  <c r="J217" i="1"/>
  <c r="U215" i="1"/>
  <c r="T215" i="1"/>
  <c r="P215" i="1"/>
  <c r="O215" i="1"/>
  <c r="K215" i="1"/>
  <c r="J215" i="1"/>
  <c r="AE213" i="1"/>
  <c r="AD213" i="1"/>
  <c r="U213" i="1"/>
  <c r="T213" i="1"/>
  <c r="P213" i="1"/>
  <c r="O213" i="1"/>
  <c r="K213" i="1"/>
  <c r="J213" i="1"/>
  <c r="AE212" i="1"/>
  <c r="AD212" i="1"/>
  <c r="U212" i="1"/>
  <c r="T212" i="1"/>
  <c r="P212" i="1"/>
  <c r="O212" i="1"/>
  <c r="K212" i="1"/>
  <c r="J212" i="1"/>
  <c r="AE211" i="1"/>
  <c r="AD211" i="1"/>
  <c r="U211" i="1"/>
  <c r="T211" i="1"/>
  <c r="P211" i="1"/>
  <c r="O211" i="1"/>
  <c r="K211" i="1"/>
  <c r="J211" i="1"/>
  <c r="Z209" i="1"/>
  <c r="Y209" i="1"/>
  <c r="U209" i="1"/>
  <c r="T209" i="1"/>
  <c r="P209" i="1"/>
  <c r="O209" i="1"/>
  <c r="K209" i="1"/>
  <c r="J209" i="1"/>
  <c r="Z208" i="1"/>
  <c r="Y208" i="1"/>
  <c r="U208" i="1"/>
  <c r="T208" i="1"/>
  <c r="P208" i="1"/>
  <c r="O208" i="1"/>
  <c r="K208" i="1"/>
  <c r="J208" i="1"/>
  <c r="Z207" i="1"/>
  <c r="Y207" i="1"/>
  <c r="U207" i="1"/>
  <c r="T207" i="1"/>
  <c r="P207" i="1"/>
  <c r="O207" i="1"/>
  <c r="K207" i="1"/>
  <c r="J207" i="1"/>
  <c r="Z206" i="1"/>
  <c r="Y206" i="1"/>
  <c r="U206" i="1"/>
  <c r="T206" i="1"/>
  <c r="P206" i="1"/>
  <c r="O206" i="1"/>
  <c r="K206" i="1"/>
  <c r="J206" i="1"/>
  <c r="Z205" i="1"/>
  <c r="Y205" i="1"/>
  <c r="U205" i="1"/>
  <c r="T205" i="1"/>
  <c r="P205" i="1"/>
  <c r="O205" i="1"/>
  <c r="K205" i="1"/>
  <c r="J205" i="1"/>
  <c r="P203" i="1"/>
  <c r="O203" i="1"/>
  <c r="K203" i="1"/>
  <c r="J203" i="1"/>
  <c r="K202" i="1"/>
  <c r="J202" i="1"/>
  <c r="Z200" i="1"/>
  <c r="Y200" i="1"/>
  <c r="U200" i="1"/>
  <c r="T200" i="1"/>
  <c r="P200" i="1"/>
  <c r="O200" i="1"/>
  <c r="K200" i="1"/>
  <c r="J200" i="1"/>
  <c r="Z199" i="1"/>
  <c r="Y199" i="1"/>
  <c r="U199" i="1"/>
  <c r="T199" i="1"/>
  <c r="P199" i="1"/>
  <c r="O199" i="1"/>
  <c r="K199" i="1"/>
  <c r="J199" i="1"/>
  <c r="Z197" i="1"/>
  <c r="Y197" i="1"/>
  <c r="U197" i="1"/>
  <c r="T197" i="1"/>
  <c r="P197" i="1"/>
  <c r="O197" i="1"/>
  <c r="K197" i="1"/>
  <c r="J197" i="1"/>
  <c r="Z196" i="1"/>
  <c r="Y196" i="1"/>
  <c r="U196" i="1"/>
  <c r="T196" i="1"/>
  <c r="P196" i="1"/>
  <c r="O196" i="1"/>
  <c r="K196" i="1"/>
  <c r="J196" i="1"/>
  <c r="AE194" i="1"/>
  <c r="AD194" i="1"/>
  <c r="U194" i="1"/>
  <c r="T194" i="1"/>
  <c r="P194" i="1"/>
  <c r="O194" i="1"/>
  <c r="K194" i="1"/>
  <c r="J194" i="1"/>
  <c r="AE192" i="1"/>
  <c r="AD192" i="1"/>
  <c r="U192" i="1"/>
  <c r="T192" i="1"/>
  <c r="P192" i="1"/>
  <c r="O192" i="1"/>
  <c r="K192" i="1"/>
  <c r="J192" i="1"/>
  <c r="AE187" i="1"/>
  <c r="AD187" i="1"/>
  <c r="U187" i="1"/>
  <c r="T187" i="1"/>
  <c r="P187" i="1"/>
  <c r="O187" i="1"/>
  <c r="K187" i="1"/>
  <c r="J187" i="1"/>
  <c r="AE185" i="1"/>
  <c r="AD185" i="1"/>
  <c r="U185" i="1"/>
  <c r="T185" i="1"/>
  <c r="P185" i="1"/>
  <c r="O185" i="1"/>
  <c r="K185" i="1"/>
  <c r="J185" i="1"/>
  <c r="AE193" i="1"/>
  <c r="AD193" i="1"/>
  <c r="U193" i="1"/>
  <c r="T193" i="1"/>
  <c r="P193" i="1"/>
  <c r="O193" i="1"/>
  <c r="K193" i="1"/>
  <c r="J193" i="1"/>
  <c r="AE191" i="1"/>
  <c r="AD191" i="1"/>
  <c r="U191" i="1"/>
  <c r="T191" i="1"/>
  <c r="P191" i="1"/>
  <c r="O191" i="1"/>
  <c r="K191" i="1"/>
  <c r="J191" i="1"/>
  <c r="AE190" i="1"/>
  <c r="AD190" i="1"/>
  <c r="U190" i="1"/>
  <c r="T190" i="1"/>
  <c r="P190" i="1"/>
  <c r="O190" i="1"/>
  <c r="K190" i="1"/>
  <c r="J190" i="1"/>
  <c r="AE189" i="1"/>
  <c r="AD189" i="1"/>
  <c r="U189" i="1"/>
  <c r="T189" i="1"/>
  <c r="P189" i="1"/>
  <c r="O189" i="1"/>
  <c r="K189" i="1"/>
  <c r="J189" i="1"/>
  <c r="AE188" i="1"/>
  <c r="AD188" i="1"/>
  <c r="U188" i="1"/>
  <c r="T188" i="1"/>
  <c r="P188" i="1"/>
  <c r="O188" i="1"/>
  <c r="K188" i="1"/>
  <c r="J188" i="1"/>
  <c r="AE186" i="1"/>
  <c r="AD186" i="1"/>
  <c r="U186" i="1"/>
  <c r="T186" i="1"/>
  <c r="P186" i="1"/>
  <c r="O186" i="1"/>
  <c r="K186" i="1"/>
  <c r="J186" i="1"/>
  <c r="AE184" i="1"/>
  <c r="AD184" i="1"/>
  <c r="U184" i="1"/>
  <c r="T184" i="1"/>
  <c r="P184" i="1"/>
  <c r="O184" i="1"/>
  <c r="K184" i="1"/>
  <c r="J184" i="1"/>
  <c r="AE182" i="1"/>
  <c r="AD182" i="1"/>
  <c r="Z182" i="1"/>
  <c r="Y182" i="1"/>
  <c r="U182" i="1"/>
  <c r="T182" i="1"/>
  <c r="P182" i="1"/>
  <c r="O182" i="1"/>
  <c r="K182" i="1"/>
  <c r="J182" i="1"/>
  <c r="AE181" i="1"/>
  <c r="AD181" i="1"/>
  <c r="Z181" i="1"/>
  <c r="Y181" i="1"/>
  <c r="U181" i="1"/>
  <c r="T181" i="1"/>
  <c r="P181" i="1"/>
  <c r="O181" i="1"/>
  <c r="K181" i="1"/>
  <c r="J181" i="1"/>
  <c r="AE180" i="1"/>
  <c r="AD180" i="1"/>
  <c r="Z180" i="1"/>
  <c r="Y180" i="1"/>
  <c r="U180" i="1"/>
  <c r="T180" i="1"/>
  <c r="P180" i="1"/>
  <c r="O180" i="1"/>
  <c r="K180" i="1"/>
  <c r="J180" i="1"/>
  <c r="AE178" i="1"/>
  <c r="AD178" i="1"/>
  <c r="Z178" i="1"/>
  <c r="Y178" i="1"/>
  <c r="U178" i="1"/>
  <c r="T178" i="1"/>
  <c r="P178" i="1"/>
  <c r="O178" i="1"/>
  <c r="K178" i="1"/>
  <c r="J178" i="1"/>
  <c r="AE175" i="1"/>
  <c r="AD175" i="1"/>
  <c r="Z175" i="1"/>
  <c r="Y175" i="1"/>
  <c r="U175" i="1"/>
  <c r="T175" i="1"/>
  <c r="P175" i="1"/>
  <c r="O175" i="1"/>
  <c r="K175" i="1"/>
  <c r="J175" i="1"/>
  <c r="AE174" i="1"/>
  <c r="AD174" i="1"/>
  <c r="Z174" i="1"/>
  <c r="Y174" i="1"/>
  <c r="U174" i="1"/>
  <c r="T174" i="1"/>
  <c r="P174" i="1"/>
  <c r="O174" i="1"/>
  <c r="K174" i="1"/>
  <c r="J174" i="1"/>
  <c r="AE173" i="1"/>
  <c r="AD173" i="1"/>
  <c r="Z173" i="1"/>
  <c r="Y173" i="1"/>
  <c r="U173" i="1"/>
  <c r="T173" i="1"/>
  <c r="P173" i="1"/>
  <c r="O173" i="1"/>
  <c r="K173" i="1"/>
  <c r="J173" i="1"/>
  <c r="AE171" i="1"/>
  <c r="AD171" i="1"/>
  <c r="Z171" i="1"/>
  <c r="Y171" i="1"/>
  <c r="U171" i="1"/>
  <c r="T171" i="1"/>
  <c r="P171" i="1"/>
  <c r="O171" i="1"/>
  <c r="K171" i="1"/>
  <c r="J171" i="1"/>
  <c r="AE157" i="1"/>
  <c r="AD157" i="1"/>
  <c r="Z157" i="1"/>
  <c r="Y157" i="1"/>
  <c r="U157" i="1"/>
  <c r="T157" i="1"/>
  <c r="P157" i="1"/>
  <c r="O157" i="1"/>
  <c r="K157" i="1"/>
  <c r="J157" i="1"/>
  <c r="AE155" i="1"/>
  <c r="AD155" i="1"/>
  <c r="Z155" i="1"/>
  <c r="Y155" i="1"/>
  <c r="U155" i="1"/>
  <c r="T155" i="1"/>
  <c r="P155" i="1"/>
  <c r="O155" i="1"/>
  <c r="K155" i="1"/>
  <c r="J155" i="1"/>
  <c r="AE154" i="1"/>
  <c r="AD154" i="1"/>
  <c r="Z154" i="1"/>
  <c r="Y154" i="1"/>
  <c r="U154" i="1"/>
  <c r="T154" i="1"/>
  <c r="P154" i="1"/>
  <c r="O154" i="1"/>
  <c r="K154" i="1"/>
  <c r="J154" i="1"/>
  <c r="AE152" i="1"/>
  <c r="AD152" i="1"/>
  <c r="Z152" i="1"/>
  <c r="Y152" i="1"/>
  <c r="U152" i="1"/>
  <c r="T152" i="1"/>
  <c r="P152" i="1"/>
  <c r="O152" i="1"/>
  <c r="K152" i="1"/>
  <c r="J152" i="1"/>
  <c r="AE151" i="1"/>
  <c r="AD151" i="1"/>
  <c r="Z151" i="1"/>
  <c r="Y151" i="1"/>
  <c r="U151" i="1"/>
  <c r="T151" i="1"/>
  <c r="P151" i="1"/>
  <c r="O151" i="1"/>
  <c r="K151" i="1"/>
  <c r="J151" i="1"/>
  <c r="AE150" i="1"/>
  <c r="AD150" i="1"/>
  <c r="Z150" i="1"/>
  <c r="Y150" i="1"/>
  <c r="U150" i="1"/>
  <c r="T150" i="1"/>
  <c r="P150" i="1"/>
  <c r="O150" i="1"/>
  <c r="K150" i="1"/>
  <c r="J150" i="1"/>
  <c r="J170" i="1"/>
  <c r="K170" i="1"/>
  <c r="O170" i="1"/>
  <c r="P170" i="1"/>
  <c r="T170" i="1"/>
  <c r="U170" i="1"/>
  <c r="Y170" i="1"/>
  <c r="Z170" i="1"/>
  <c r="AD170" i="1"/>
  <c r="AE170" i="1"/>
  <c r="Z169" i="1"/>
  <c r="Y169" i="1"/>
  <c r="U169" i="1"/>
  <c r="T169" i="1"/>
  <c r="P169" i="1"/>
  <c r="O169" i="1"/>
  <c r="K169" i="1"/>
  <c r="J169" i="1"/>
  <c r="Z168" i="1"/>
  <c r="Y168" i="1"/>
  <c r="U168" i="1"/>
  <c r="T168" i="1"/>
  <c r="P168" i="1"/>
  <c r="O168" i="1"/>
  <c r="K168" i="1"/>
  <c r="J168" i="1"/>
  <c r="Z167" i="1"/>
  <c r="Y167" i="1"/>
  <c r="U167" i="1"/>
  <c r="T167" i="1"/>
  <c r="P167" i="1"/>
  <c r="O167" i="1"/>
  <c r="K167" i="1"/>
  <c r="J167" i="1"/>
  <c r="Z166" i="1"/>
  <c r="Y166" i="1"/>
  <c r="U166" i="1"/>
  <c r="T166" i="1"/>
  <c r="P166" i="1"/>
  <c r="O166" i="1"/>
  <c r="K166" i="1"/>
  <c r="J166" i="1"/>
  <c r="Z165" i="1"/>
  <c r="Y165" i="1"/>
  <c r="U165" i="1"/>
  <c r="T165" i="1"/>
  <c r="P165" i="1"/>
  <c r="O165" i="1"/>
  <c r="K165" i="1"/>
  <c r="J165" i="1"/>
  <c r="Z164" i="1"/>
  <c r="Y164" i="1"/>
  <c r="U164" i="1"/>
  <c r="T164" i="1"/>
  <c r="P164" i="1"/>
  <c r="O164" i="1"/>
  <c r="K164" i="1"/>
  <c r="J164" i="1"/>
  <c r="Z163" i="1"/>
  <c r="Y163" i="1"/>
  <c r="U163" i="1"/>
  <c r="T163" i="1"/>
  <c r="P163" i="1"/>
  <c r="O163" i="1"/>
  <c r="K163" i="1"/>
  <c r="J163" i="1"/>
  <c r="Z162" i="1"/>
  <c r="Y162" i="1"/>
  <c r="U162" i="1"/>
  <c r="T162" i="1"/>
  <c r="P162" i="1"/>
  <c r="O162" i="1"/>
  <c r="K162" i="1"/>
  <c r="J162" i="1"/>
  <c r="Z161" i="1"/>
  <c r="Y161" i="1"/>
  <c r="U161" i="1"/>
  <c r="T161" i="1"/>
  <c r="P161" i="1"/>
  <c r="O161" i="1"/>
  <c r="K161" i="1"/>
  <c r="J161" i="1"/>
  <c r="Z160" i="1"/>
  <c r="Y160" i="1"/>
  <c r="U160" i="1"/>
  <c r="T160" i="1"/>
  <c r="P160" i="1"/>
  <c r="O160" i="1"/>
  <c r="K160" i="1"/>
  <c r="J160" i="1"/>
  <c r="Z159" i="1"/>
  <c r="Y159" i="1"/>
  <c r="U159" i="1"/>
  <c r="T159" i="1"/>
  <c r="P159" i="1"/>
  <c r="O159" i="1"/>
  <c r="K159" i="1"/>
  <c r="J159" i="1"/>
  <c r="Z158" i="1"/>
  <c r="Y158" i="1"/>
  <c r="U158" i="1"/>
  <c r="T158" i="1"/>
  <c r="P158" i="1"/>
  <c r="O158" i="1"/>
  <c r="K158" i="1"/>
  <c r="J158" i="1"/>
  <c r="AE148" i="1"/>
  <c r="AD148" i="1"/>
  <c r="Z148" i="1"/>
  <c r="Y148" i="1"/>
  <c r="U148" i="1"/>
  <c r="T148" i="1"/>
  <c r="P148" i="1"/>
  <c r="O148" i="1"/>
  <c r="K148" i="1"/>
  <c r="J148" i="1"/>
  <c r="AE147" i="1"/>
  <c r="AD147" i="1"/>
  <c r="Z147" i="1"/>
  <c r="Y147" i="1"/>
  <c r="U147" i="1"/>
  <c r="T147" i="1"/>
  <c r="P147" i="1"/>
  <c r="O147" i="1"/>
  <c r="K147" i="1"/>
  <c r="J147" i="1"/>
  <c r="AE146" i="1"/>
  <c r="AD146" i="1"/>
  <c r="Z146" i="1"/>
  <c r="Y146" i="1"/>
  <c r="U146" i="1"/>
  <c r="T146" i="1"/>
  <c r="P146" i="1"/>
  <c r="O146" i="1"/>
  <c r="K146" i="1"/>
  <c r="J146" i="1"/>
  <c r="AE145" i="1"/>
  <c r="AD145" i="1"/>
  <c r="Z145" i="1"/>
  <c r="Y145" i="1"/>
  <c r="U145" i="1"/>
  <c r="T145" i="1"/>
  <c r="P145" i="1"/>
  <c r="O145" i="1"/>
  <c r="K145" i="1"/>
  <c r="J145" i="1"/>
  <c r="AE144" i="1"/>
  <c r="AD144" i="1"/>
  <c r="Z144" i="1"/>
  <c r="Y144" i="1"/>
  <c r="U144" i="1"/>
  <c r="T144" i="1"/>
  <c r="P144" i="1"/>
  <c r="O144" i="1"/>
  <c r="K144" i="1"/>
  <c r="J144" i="1"/>
  <c r="AE143" i="1"/>
  <c r="AD143" i="1"/>
  <c r="Z143" i="1"/>
  <c r="Y143" i="1"/>
  <c r="U143" i="1"/>
  <c r="T143" i="1"/>
  <c r="P143" i="1"/>
  <c r="O143" i="1"/>
  <c r="K143" i="1"/>
  <c r="J143" i="1"/>
  <c r="AE142" i="1"/>
  <c r="AD142" i="1"/>
  <c r="Z142" i="1"/>
  <c r="Y142" i="1"/>
  <c r="U142" i="1"/>
  <c r="T142" i="1"/>
  <c r="P142" i="1"/>
  <c r="O142" i="1"/>
  <c r="K142" i="1"/>
  <c r="J142" i="1"/>
  <c r="AE141" i="1"/>
  <c r="AD141" i="1"/>
  <c r="Z141" i="1"/>
  <c r="Y141" i="1"/>
  <c r="U141" i="1"/>
  <c r="T141" i="1"/>
  <c r="P141" i="1"/>
  <c r="O141" i="1"/>
  <c r="K141" i="1"/>
  <c r="J141" i="1"/>
  <c r="AE149" i="1"/>
  <c r="AD149" i="1"/>
  <c r="Z149" i="1"/>
  <c r="Y149" i="1"/>
  <c r="U149" i="1"/>
  <c r="T149" i="1"/>
  <c r="P149" i="1"/>
  <c r="O149" i="1"/>
  <c r="K149" i="1"/>
  <c r="J149" i="1"/>
  <c r="AE140" i="1"/>
  <c r="AD140" i="1"/>
  <c r="Z140" i="1"/>
  <c r="Y140" i="1"/>
  <c r="U140" i="1"/>
  <c r="T140" i="1"/>
  <c r="P140" i="1"/>
  <c r="O140" i="1"/>
  <c r="K140" i="1"/>
  <c r="J140" i="1"/>
  <c r="AE138" i="1"/>
  <c r="AD138" i="1"/>
  <c r="Z138" i="1"/>
  <c r="Y138" i="1"/>
  <c r="U138" i="1"/>
  <c r="T138" i="1"/>
  <c r="P138" i="1"/>
  <c r="O138" i="1"/>
  <c r="K138" i="1"/>
  <c r="J138" i="1"/>
  <c r="P131" i="1"/>
  <c r="O131" i="1"/>
  <c r="K131" i="1"/>
  <c r="J131" i="1"/>
  <c r="P130" i="1"/>
  <c r="O130" i="1"/>
  <c r="K130" i="1"/>
  <c r="J130" i="1"/>
  <c r="P125" i="1"/>
  <c r="O125" i="1"/>
  <c r="K125" i="1"/>
  <c r="J125" i="1"/>
  <c r="P120" i="1"/>
  <c r="O120" i="1"/>
  <c r="K120" i="1"/>
  <c r="J120" i="1"/>
  <c r="P114" i="1"/>
  <c r="O114" i="1"/>
  <c r="K114" i="1"/>
  <c r="J114" i="1"/>
  <c r="P109" i="1"/>
  <c r="O109" i="1"/>
  <c r="K109" i="1"/>
  <c r="J109" i="1"/>
  <c r="P107" i="1"/>
  <c r="O107" i="1"/>
  <c r="K107" i="1"/>
  <c r="J107" i="1"/>
  <c r="AD104" i="1"/>
  <c r="AE104" i="1"/>
  <c r="AE97" i="1"/>
  <c r="AD97" i="1"/>
  <c r="Z97" i="1"/>
  <c r="Y97" i="1"/>
  <c r="U97" i="1"/>
  <c r="T97" i="1"/>
  <c r="P95" i="1"/>
  <c r="O95" i="1"/>
  <c r="K95" i="1"/>
  <c r="J95" i="1"/>
  <c r="K90" i="1"/>
  <c r="J90" i="1"/>
  <c r="AE89" i="1"/>
  <c r="AD89" i="1"/>
  <c r="U89" i="1"/>
  <c r="T89" i="1"/>
  <c r="P89" i="1"/>
  <c r="O89" i="1"/>
  <c r="K89" i="1"/>
  <c r="J89" i="1"/>
  <c r="AE87" i="1"/>
  <c r="AD87" i="1"/>
  <c r="Z87" i="1"/>
  <c r="Y87" i="1"/>
  <c r="U87" i="1"/>
  <c r="T87" i="1"/>
  <c r="P87" i="1"/>
  <c r="O87" i="1"/>
  <c r="K87" i="1"/>
  <c r="J87" i="1"/>
  <c r="AE85" i="1"/>
  <c r="AD85" i="1"/>
  <c r="Z85" i="1"/>
  <c r="Y85" i="1"/>
  <c r="U85" i="1"/>
  <c r="T85" i="1"/>
  <c r="P85" i="1"/>
  <c r="O85" i="1"/>
  <c r="K85" i="1"/>
  <c r="J85" i="1"/>
  <c r="AE79" i="1"/>
  <c r="AD79" i="1"/>
  <c r="Z79" i="1"/>
  <c r="Y79" i="1"/>
  <c r="U79" i="1"/>
  <c r="T79" i="1"/>
  <c r="P79" i="1"/>
  <c r="O79" i="1"/>
  <c r="K79" i="1"/>
  <c r="J79" i="1"/>
  <c r="AE70" i="1"/>
  <c r="AD70" i="1"/>
  <c r="Z70" i="1"/>
  <c r="Y70" i="1"/>
  <c r="U70" i="1"/>
  <c r="T70" i="1"/>
  <c r="P70" i="1"/>
  <c r="O70" i="1"/>
  <c r="K70" i="1"/>
  <c r="J70" i="1"/>
  <c r="AE69" i="1"/>
  <c r="AD69" i="1"/>
  <c r="Z69" i="1"/>
  <c r="Y69" i="1"/>
  <c r="U69" i="1"/>
  <c r="T69" i="1"/>
  <c r="P69" i="1"/>
  <c r="O69" i="1"/>
  <c r="K69" i="1"/>
  <c r="J69" i="1"/>
  <c r="AE68" i="1"/>
  <c r="AD68" i="1"/>
  <c r="Z68" i="1"/>
  <c r="Y68" i="1"/>
  <c r="U68" i="1"/>
  <c r="T68" i="1"/>
  <c r="P68" i="1"/>
  <c r="O68" i="1"/>
  <c r="K68" i="1"/>
  <c r="J68" i="1"/>
  <c r="AE66" i="1"/>
  <c r="AD66" i="1"/>
  <c r="Z66" i="1"/>
  <c r="Y66" i="1"/>
  <c r="U66" i="1"/>
  <c r="T66" i="1"/>
  <c r="P66" i="1"/>
  <c r="O66" i="1"/>
  <c r="K66" i="1"/>
  <c r="J66" i="1"/>
  <c r="P65" i="1"/>
  <c r="O65" i="1"/>
  <c r="K65" i="1"/>
  <c r="J65" i="1"/>
  <c r="AE64" i="1"/>
  <c r="AD64" i="1"/>
  <c r="Z64" i="1"/>
  <c r="Y64" i="1"/>
  <c r="U64" i="1"/>
  <c r="T64" i="1"/>
  <c r="P64" i="1"/>
  <c r="O64" i="1"/>
  <c r="K64" i="1"/>
  <c r="J64" i="1"/>
  <c r="AE62" i="1"/>
  <c r="AD62" i="1"/>
  <c r="Z62" i="1"/>
  <c r="Y62" i="1"/>
  <c r="U62" i="1"/>
  <c r="T62" i="1"/>
  <c r="P62" i="1"/>
  <c r="O62" i="1"/>
  <c r="K62" i="1"/>
  <c r="J62" i="1"/>
  <c r="AE61" i="1"/>
  <c r="AD61" i="1"/>
  <c r="Z61" i="1"/>
  <c r="Y61" i="1"/>
  <c r="U61" i="1"/>
  <c r="T61" i="1"/>
  <c r="P61" i="1"/>
  <c r="O61" i="1"/>
  <c r="K61" i="1"/>
  <c r="J61" i="1"/>
  <c r="AE60" i="1"/>
  <c r="AD60" i="1"/>
  <c r="Z60" i="1"/>
  <c r="Y60" i="1"/>
  <c r="U60" i="1"/>
  <c r="T60" i="1"/>
  <c r="P60" i="1"/>
  <c r="O60" i="1"/>
  <c r="K60" i="1"/>
  <c r="J60" i="1"/>
  <c r="AE59" i="1"/>
  <c r="AD59" i="1"/>
  <c r="Z59" i="1"/>
  <c r="Y59" i="1"/>
  <c r="U59" i="1"/>
  <c r="T59" i="1"/>
  <c r="P59" i="1"/>
  <c r="O59" i="1"/>
  <c r="K59" i="1"/>
  <c r="J59" i="1"/>
  <c r="P54" i="1"/>
  <c r="O54" i="1"/>
  <c r="K54" i="1"/>
  <c r="J54" i="1"/>
  <c r="P43" i="1"/>
  <c r="O43" i="1"/>
  <c r="K43" i="1"/>
  <c r="J43" i="1"/>
  <c r="P42" i="1"/>
  <c r="O42" i="1"/>
  <c r="K42" i="1"/>
  <c r="J42" i="1"/>
  <c r="P41" i="1"/>
  <c r="O41" i="1"/>
  <c r="K41" i="1"/>
  <c r="J41" i="1"/>
  <c r="P37" i="1"/>
  <c r="O37" i="1"/>
  <c r="K37" i="1"/>
  <c r="J37" i="1"/>
  <c r="P36" i="1"/>
  <c r="O36" i="1"/>
  <c r="K36" i="1"/>
  <c r="J36" i="1"/>
  <c r="AE34" i="1"/>
  <c r="AD34" i="1"/>
  <c r="U34" i="1"/>
  <c r="T34" i="1"/>
  <c r="P34" i="1"/>
  <c r="O34" i="1"/>
  <c r="K34" i="1"/>
  <c r="J34" i="1"/>
  <c r="AE33" i="1"/>
  <c r="AD33" i="1"/>
  <c r="U33" i="1"/>
  <c r="T33" i="1"/>
  <c r="P33" i="1"/>
  <c r="O33" i="1"/>
  <c r="K33" i="1"/>
  <c r="J33" i="1"/>
  <c r="AE32" i="1"/>
  <c r="AD32" i="1"/>
  <c r="U32" i="1"/>
  <c r="T32" i="1"/>
  <c r="P32" i="1"/>
  <c r="O32" i="1"/>
  <c r="K32" i="1"/>
  <c r="J32" i="1"/>
  <c r="AE31" i="1"/>
  <c r="AD31" i="1"/>
  <c r="U31" i="1"/>
  <c r="T31" i="1"/>
  <c r="P31" i="1"/>
  <c r="O31" i="1"/>
  <c r="K31" i="1"/>
  <c r="J31" i="1"/>
  <c r="AE30" i="1"/>
  <c r="AD30" i="1"/>
  <c r="U30" i="1"/>
  <c r="T30" i="1"/>
  <c r="P30" i="1"/>
  <c r="O30" i="1"/>
  <c r="K30" i="1"/>
  <c r="J30" i="1"/>
  <c r="AD18" i="1"/>
  <c r="AE18" i="1"/>
  <c r="Y18" i="1"/>
  <c r="Z18" i="1"/>
  <c r="T18" i="1"/>
  <c r="U18" i="1"/>
  <c r="O18" i="1"/>
  <c r="P18" i="1"/>
  <c r="J18" i="1"/>
  <c r="K18" i="1"/>
  <c r="P34" i="2"/>
  <c r="P35" i="2"/>
  <c r="I34" i="2"/>
  <c r="AE4" i="2"/>
  <c r="AJ4" i="2" s="1"/>
  <c r="O5" i="1"/>
  <c r="K5" i="1"/>
  <c r="AE6" i="1"/>
  <c r="AD6" i="1"/>
  <c r="AE5" i="1"/>
  <c r="AD5" i="1"/>
  <c r="Y5" i="1"/>
  <c r="T5" i="1"/>
  <c r="O4" i="1"/>
  <c r="K4" i="1"/>
  <c r="J4" i="1"/>
  <c r="P4" i="1"/>
  <c r="AK27" i="2" l="1"/>
  <c r="AL27" i="2" s="1"/>
  <c r="AK25" i="2"/>
  <c r="AL25" i="2" s="1"/>
  <c r="AK23" i="2"/>
  <c r="AL23" i="2" s="1"/>
  <c r="AK19" i="2"/>
  <c r="AL19" i="2" s="1"/>
  <c r="AK17" i="2"/>
  <c r="AL17" i="2" s="1"/>
  <c r="AK15" i="2"/>
  <c r="AL15" i="2" s="1"/>
  <c r="AK18" i="2"/>
  <c r="AL18" i="2" s="1"/>
  <c r="I32" i="2"/>
  <c r="AK26" i="2"/>
  <c r="AL26" i="2" s="1"/>
  <c r="AG4" i="2"/>
  <c r="AH4" i="2"/>
  <c r="AK4" i="2" s="1"/>
  <c r="AL4" i="2" s="1"/>
  <c r="AG19" i="2"/>
  <c r="AG18" i="2"/>
  <c r="AG26" i="2"/>
  <c r="AG17" i="2"/>
  <c r="AH21" i="2"/>
  <c r="AK21" i="2" s="1"/>
  <c r="AL21" i="2" s="1"/>
  <c r="AG25" i="2"/>
  <c r="AG27" i="2"/>
  <c r="AH22" i="2"/>
  <c r="AK22" i="2" s="1"/>
  <c r="AL22" i="2" s="1"/>
  <c r="AG23" i="2"/>
  <c r="AH29" i="2"/>
  <c r="AK29" i="2" s="1"/>
  <c r="AL29" i="2" s="1"/>
  <c r="AH14" i="2"/>
  <c r="AK14" i="2" s="1"/>
  <c r="AL14" i="2" s="1"/>
  <c r="AH13" i="2"/>
  <c r="AK13" i="2" s="1"/>
  <c r="AL13" i="2" s="1"/>
  <c r="AG15" i="2"/>
  <c r="AH28" i="2"/>
  <c r="AK28" i="2" s="1"/>
  <c r="AL28" i="2" s="1"/>
  <c r="AH24" i="2"/>
  <c r="AK24" i="2" s="1"/>
  <c r="AL24" i="2" s="1"/>
  <c r="AH20" i="2"/>
  <c r="AK20" i="2" s="1"/>
  <c r="AL20" i="2" s="1"/>
  <c r="AH16" i="2"/>
  <c r="AK16" i="2" s="1"/>
  <c r="AL16" i="2" s="1"/>
  <c r="AH12" i="2"/>
  <c r="AK12" i="2" s="1"/>
  <c r="AL12" i="2" s="1"/>
  <c r="I33" i="2"/>
  <c r="J6" i="1"/>
  <c r="K6" i="1"/>
  <c r="J7" i="1"/>
  <c r="K7" i="1"/>
  <c r="J8" i="1"/>
  <c r="K8" i="1"/>
  <c r="J9" i="1"/>
  <c r="K9" i="1"/>
  <c r="J10" i="1"/>
  <c r="K10" i="1"/>
  <c r="J11" i="1"/>
  <c r="K11" i="1"/>
  <c r="J12" i="1"/>
  <c r="K12" i="1"/>
  <c r="J13" i="1"/>
  <c r="K13" i="1"/>
  <c r="J14" i="1"/>
  <c r="K14" i="1"/>
  <c r="J15" i="1"/>
  <c r="K15" i="1"/>
  <c r="J16" i="1"/>
  <c r="K16" i="1"/>
  <c r="J17" i="1"/>
  <c r="K17" i="1"/>
  <c r="J19" i="1"/>
  <c r="K19" i="1"/>
  <c r="J20" i="1"/>
  <c r="K20" i="1"/>
  <c r="J21" i="1"/>
  <c r="K21" i="1"/>
  <c r="J22" i="1"/>
  <c r="K22" i="1"/>
  <c r="J23" i="1"/>
  <c r="K23" i="1"/>
  <c r="J24" i="1"/>
  <c r="K24" i="1"/>
  <c r="J25" i="1"/>
  <c r="K25" i="1"/>
  <c r="J26" i="1"/>
  <c r="K26" i="1"/>
  <c r="J27" i="1"/>
  <c r="K27" i="1"/>
  <c r="J28" i="1"/>
  <c r="K28" i="1"/>
  <c r="J29" i="1"/>
  <c r="K29" i="1"/>
  <c r="J35" i="1"/>
  <c r="K35" i="1"/>
  <c r="J38" i="1"/>
  <c r="K38" i="1"/>
  <c r="J39" i="1"/>
  <c r="K39" i="1"/>
  <c r="J40" i="1"/>
  <c r="K40" i="1"/>
  <c r="J44" i="1"/>
  <c r="K44" i="1"/>
  <c r="J45" i="1"/>
  <c r="K45" i="1"/>
  <c r="J46" i="1"/>
  <c r="K46" i="1"/>
  <c r="J47" i="1"/>
  <c r="K47" i="1"/>
  <c r="J48" i="1"/>
  <c r="K48" i="1"/>
  <c r="J49" i="1"/>
  <c r="K49" i="1"/>
  <c r="J50" i="1"/>
  <c r="K50" i="1"/>
  <c r="J51" i="1"/>
  <c r="K51" i="1"/>
  <c r="J52" i="1"/>
  <c r="K52" i="1"/>
  <c r="J53" i="1"/>
  <c r="K53" i="1"/>
  <c r="J55" i="1"/>
  <c r="K55" i="1"/>
  <c r="J56" i="1"/>
  <c r="K56" i="1"/>
  <c r="J58" i="1"/>
  <c r="K58" i="1"/>
  <c r="J63" i="1"/>
  <c r="K63" i="1"/>
  <c r="J67" i="1"/>
  <c r="K67" i="1"/>
  <c r="J71" i="1"/>
  <c r="K71" i="1"/>
  <c r="J72" i="1"/>
  <c r="K72" i="1"/>
  <c r="J73" i="1"/>
  <c r="K73" i="1"/>
  <c r="J74" i="1"/>
  <c r="K74" i="1"/>
  <c r="J75" i="1"/>
  <c r="K75" i="1"/>
  <c r="J76" i="1"/>
  <c r="K76" i="1"/>
  <c r="J77" i="1"/>
  <c r="K77" i="1"/>
  <c r="J78" i="1"/>
  <c r="K78" i="1"/>
  <c r="J80" i="1"/>
  <c r="K80" i="1"/>
  <c r="J81" i="1"/>
  <c r="K81" i="1"/>
  <c r="J82" i="1"/>
  <c r="K82" i="1"/>
  <c r="J83" i="1"/>
  <c r="K83" i="1"/>
  <c r="J84" i="1"/>
  <c r="K84" i="1"/>
  <c r="J86" i="1"/>
  <c r="K86" i="1"/>
  <c r="J88" i="1"/>
  <c r="K88" i="1"/>
  <c r="J91" i="1"/>
  <c r="K91" i="1"/>
  <c r="J92" i="1"/>
  <c r="K92" i="1"/>
  <c r="J93" i="1"/>
  <c r="K93" i="1"/>
  <c r="J94" i="1"/>
  <c r="K94" i="1"/>
  <c r="J96" i="1"/>
  <c r="K96" i="1"/>
  <c r="J97" i="1"/>
  <c r="K97" i="1"/>
  <c r="J98" i="1"/>
  <c r="K98" i="1"/>
  <c r="J99" i="1"/>
  <c r="K99" i="1"/>
  <c r="J100" i="1"/>
  <c r="K100" i="1"/>
  <c r="J101" i="1"/>
  <c r="K101" i="1"/>
  <c r="J102" i="1"/>
  <c r="K102" i="1"/>
  <c r="J103" i="1"/>
  <c r="K103" i="1"/>
  <c r="J104" i="1"/>
  <c r="K104" i="1"/>
  <c r="J105" i="1"/>
  <c r="K105" i="1"/>
  <c r="J106" i="1"/>
  <c r="K106" i="1"/>
  <c r="J108" i="1"/>
  <c r="K108" i="1"/>
  <c r="J110" i="1"/>
  <c r="K110" i="1"/>
  <c r="J111" i="1"/>
  <c r="K111" i="1"/>
  <c r="J112" i="1"/>
  <c r="K112" i="1"/>
  <c r="J113" i="1"/>
  <c r="K113" i="1"/>
  <c r="J115" i="1"/>
  <c r="K115" i="1"/>
  <c r="J116" i="1"/>
  <c r="K116" i="1"/>
  <c r="J117" i="1"/>
  <c r="K117" i="1"/>
  <c r="J118" i="1"/>
  <c r="K118" i="1"/>
  <c r="J119" i="1"/>
  <c r="K119" i="1"/>
  <c r="J121" i="1"/>
  <c r="K121" i="1"/>
  <c r="J122" i="1"/>
  <c r="K122" i="1"/>
  <c r="J123" i="1"/>
  <c r="K123" i="1"/>
  <c r="J124" i="1"/>
  <c r="K124" i="1"/>
  <c r="J126" i="1"/>
  <c r="K126" i="1"/>
  <c r="J127" i="1"/>
  <c r="K127" i="1"/>
  <c r="J128" i="1"/>
  <c r="K128" i="1"/>
  <c r="J129" i="1"/>
  <c r="K129" i="1"/>
  <c r="J132" i="1"/>
  <c r="K132" i="1"/>
  <c r="J133" i="1"/>
  <c r="K133" i="1"/>
  <c r="J134" i="1"/>
  <c r="K134" i="1"/>
  <c r="J135" i="1"/>
  <c r="K135" i="1"/>
  <c r="J136" i="1"/>
  <c r="K136" i="1"/>
  <c r="J137" i="1"/>
  <c r="K137" i="1"/>
  <c r="J139" i="1"/>
  <c r="K139" i="1"/>
  <c r="J153" i="1"/>
  <c r="K153" i="1"/>
  <c r="J156" i="1"/>
  <c r="K156" i="1"/>
  <c r="J172" i="1"/>
  <c r="K172" i="1"/>
  <c r="J176" i="1"/>
  <c r="K176" i="1"/>
  <c r="J177" i="1"/>
  <c r="K177" i="1"/>
  <c r="J179" i="1"/>
  <c r="K179" i="1"/>
  <c r="J183" i="1"/>
  <c r="K183" i="1"/>
  <c r="J195" i="1"/>
  <c r="K195" i="1"/>
  <c r="J198" i="1"/>
  <c r="K198" i="1"/>
  <c r="J201" i="1"/>
  <c r="K201" i="1"/>
  <c r="J204" i="1"/>
  <c r="K204" i="1"/>
  <c r="J210" i="1"/>
  <c r="K210" i="1"/>
  <c r="J214" i="1"/>
  <c r="K214" i="1"/>
  <c r="J216" i="1"/>
  <c r="K216" i="1"/>
  <c r="J225" i="1"/>
  <c r="K225" i="1"/>
  <c r="J227" i="1"/>
  <c r="K227" i="1"/>
  <c r="J232" i="1"/>
  <c r="K232" i="1"/>
  <c r="J233" i="1"/>
  <c r="K233" i="1"/>
  <c r="J235" i="1"/>
  <c r="K235" i="1"/>
  <c r="J238" i="1"/>
  <c r="K238" i="1"/>
  <c r="J239" i="1"/>
  <c r="K239" i="1"/>
  <c r="J244" i="1"/>
  <c r="K244" i="1"/>
  <c r="J245" i="1"/>
  <c r="K245" i="1"/>
  <c r="J248" i="1"/>
  <c r="K248" i="1"/>
  <c r="J262" i="1"/>
  <c r="K262" i="1"/>
  <c r="J271" i="1"/>
  <c r="K271" i="1"/>
  <c r="J296" i="1"/>
  <c r="K296" i="1"/>
  <c r="J298" i="1"/>
  <c r="K298" i="1"/>
  <c r="J299" i="1"/>
  <c r="K299" i="1"/>
  <c r="J302" i="1"/>
  <c r="K302" i="1"/>
  <c r="J306" i="1"/>
  <c r="K306" i="1"/>
  <c r="J307" i="1"/>
  <c r="K307" i="1"/>
  <c r="J308" i="1"/>
  <c r="K308" i="1"/>
  <c r="J309" i="1"/>
  <c r="K309" i="1"/>
  <c r="J310" i="1"/>
  <c r="K310" i="1"/>
  <c r="J312" i="1"/>
  <c r="K312" i="1"/>
  <c r="J316" i="1"/>
  <c r="K316" i="1"/>
  <c r="J320" i="1"/>
  <c r="K320" i="1"/>
  <c r="J321" i="1"/>
  <c r="K321" i="1"/>
  <c r="J323" i="1"/>
  <c r="K323" i="1"/>
  <c r="J326" i="1"/>
  <c r="K326" i="1"/>
  <c r="J332" i="1"/>
  <c r="K332" i="1"/>
  <c r="J333" i="1"/>
  <c r="K333" i="1"/>
  <c r="J336" i="1"/>
  <c r="K336" i="1"/>
  <c r="J337" i="1"/>
  <c r="K337" i="1"/>
  <c r="J335" i="1"/>
  <c r="K335" i="1"/>
  <c r="J356" i="1"/>
  <c r="K356" i="1"/>
  <c r="J342" i="1"/>
  <c r="K342" i="1"/>
  <c r="J349" i="1"/>
  <c r="K349" i="1"/>
  <c r="J351" i="1"/>
  <c r="K351" i="1"/>
  <c r="J357" i="1"/>
  <c r="K357" i="1"/>
  <c r="J362" i="1"/>
  <c r="K362" i="1"/>
  <c r="J363" i="1"/>
  <c r="K363" i="1"/>
  <c r="J364" i="1"/>
  <c r="K364" i="1"/>
  <c r="J378" i="1"/>
  <c r="K378" i="1"/>
  <c r="J383" i="1"/>
  <c r="K383" i="1"/>
  <c r="O6" i="1"/>
  <c r="P6" i="1"/>
  <c r="O7" i="1"/>
  <c r="P7" i="1"/>
  <c r="O8" i="1"/>
  <c r="P8" i="1"/>
  <c r="O9" i="1"/>
  <c r="P9" i="1"/>
  <c r="O10" i="1"/>
  <c r="P10" i="1"/>
  <c r="O11" i="1"/>
  <c r="P11" i="1"/>
  <c r="O12" i="1"/>
  <c r="P12" i="1"/>
  <c r="O13" i="1"/>
  <c r="P13" i="1"/>
  <c r="O14" i="1"/>
  <c r="P14" i="1"/>
  <c r="O15" i="1"/>
  <c r="P15" i="1"/>
  <c r="O16" i="1"/>
  <c r="P16" i="1"/>
  <c r="O17" i="1"/>
  <c r="P17" i="1"/>
  <c r="O19" i="1"/>
  <c r="P19" i="1"/>
  <c r="O20" i="1"/>
  <c r="P20" i="1"/>
  <c r="O21" i="1"/>
  <c r="P21" i="1"/>
  <c r="O22" i="1"/>
  <c r="P22" i="1"/>
  <c r="O23" i="1"/>
  <c r="P23" i="1"/>
  <c r="O24" i="1"/>
  <c r="P24" i="1"/>
  <c r="O25" i="1"/>
  <c r="P25" i="1"/>
  <c r="O26" i="1"/>
  <c r="P26" i="1"/>
  <c r="O27" i="1"/>
  <c r="P27" i="1"/>
  <c r="O28" i="1"/>
  <c r="P28" i="1"/>
  <c r="O29" i="1"/>
  <c r="P29" i="1"/>
  <c r="O35" i="1"/>
  <c r="P35" i="1"/>
  <c r="O38" i="1"/>
  <c r="P38" i="1"/>
  <c r="O39" i="1"/>
  <c r="P39" i="1"/>
  <c r="O40" i="1"/>
  <c r="P40" i="1"/>
  <c r="O44" i="1"/>
  <c r="P44" i="1"/>
  <c r="O45" i="1"/>
  <c r="P45" i="1"/>
  <c r="O46" i="1"/>
  <c r="P46" i="1"/>
  <c r="O47" i="1"/>
  <c r="P47" i="1"/>
  <c r="O48" i="1"/>
  <c r="P48" i="1"/>
  <c r="O49" i="1"/>
  <c r="P49" i="1"/>
  <c r="O50" i="1"/>
  <c r="P50" i="1"/>
  <c r="O51" i="1"/>
  <c r="P51" i="1"/>
  <c r="O52" i="1"/>
  <c r="P52" i="1"/>
  <c r="O53" i="1"/>
  <c r="P53" i="1"/>
  <c r="O55" i="1"/>
  <c r="P55" i="1"/>
  <c r="O56" i="1"/>
  <c r="P56" i="1"/>
  <c r="O58" i="1"/>
  <c r="P58" i="1"/>
  <c r="O63" i="1"/>
  <c r="P63" i="1"/>
  <c r="O67" i="1"/>
  <c r="P67" i="1"/>
  <c r="O71" i="1"/>
  <c r="P71" i="1"/>
  <c r="O72" i="1"/>
  <c r="P72" i="1"/>
  <c r="O73" i="1"/>
  <c r="P73" i="1"/>
  <c r="O74" i="1"/>
  <c r="P74" i="1"/>
  <c r="O75" i="1"/>
  <c r="P75" i="1"/>
  <c r="O76" i="1"/>
  <c r="P76" i="1"/>
  <c r="O77" i="1"/>
  <c r="P77" i="1"/>
  <c r="O78" i="1"/>
  <c r="P78" i="1"/>
  <c r="O80" i="1"/>
  <c r="P80" i="1"/>
  <c r="O81" i="1"/>
  <c r="P81" i="1"/>
  <c r="O82" i="1"/>
  <c r="P82" i="1"/>
  <c r="O83" i="1"/>
  <c r="P83" i="1"/>
  <c r="O84" i="1"/>
  <c r="P84" i="1"/>
  <c r="O86" i="1"/>
  <c r="P86" i="1"/>
  <c r="O88" i="1"/>
  <c r="P88" i="1"/>
  <c r="O90" i="1"/>
  <c r="P90" i="1"/>
  <c r="O91" i="1"/>
  <c r="P91" i="1"/>
  <c r="O92" i="1"/>
  <c r="P92" i="1"/>
  <c r="O93" i="1"/>
  <c r="P93" i="1"/>
  <c r="O94" i="1"/>
  <c r="P94" i="1"/>
  <c r="O96" i="1"/>
  <c r="P96" i="1"/>
  <c r="O97" i="1"/>
  <c r="P97" i="1"/>
  <c r="O98" i="1"/>
  <c r="P98" i="1"/>
  <c r="O99" i="1"/>
  <c r="P99" i="1"/>
  <c r="O100" i="1"/>
  <c r="P100" i="1"/>
  <c r="O101" i="1"/>
  <c r="P101" i="1"/>
  <c r="O102" i="1"/>
  <c r="P102" i="1"/>
  <c r="O103" i="1"/>
  <c r="P103" i="1"/>
  <c r="O104" i="1"/>
  <c r="P104" i="1"/>
  <c r="O105" i="1"/>
  <c r="P105" i="1"/>
  <c r="O106" i="1"/>
  <c r="P106" i="1"/>
  <c r="O108" i="1"/>
  <c r="P108" i="1"/>
  <c r="O110" i="1"/>
  <c r="P110" i="1"/>
  <c r="O111" i="1"/>
  <c r="P111" i="1"/>
  <c r="O112" i="1"/>
  <c r="P112" i="1"/>
  <c r="O113" i="1"/>
  <c r="P113" i="1"/>
  <c r="O115" i="1"/>
  <c r="P115" i="1"/>
  <c r="O116" i="1"/>
  <c r="P116" i="1"/>
  <c r="O117" i="1"/>
  <c r="P117" i="1"/>
  <c r="O118" i="1"/>
  <c r="P118" i="1"/>
  <c r="O119" i="1"/>
  <c r="P119" i="1"/>
  <c r="O121" i="1"/>
  <c r="P121" i="1"/>
  <c r="O122" i="1"/>
  <c r="P122" i="1"/>
  <c r="O123" i="1"/>
  <c r="P123" i="1"/>
  <c r="O124" i="1"/>
  <c r="P124" i="1"/>
  <c r="O126" i="1"/>
  <c r="P126" i="1"/>
  <c r="O127" i="1"/>
  <c r="P127" i="1"/>
  <c r="O128" i="1"/>
  <c r="P128" i="1"/>
  <c r="O129" i="1"/>
  <c r="P129" i="1"/>
  <c r="O132" i="1"/>
  <c r="P132" i="1"/>
  <c r="O133" i="1"/>
  <c r="P133" i="1"/>
  <c r="O134" i="1"/>
  <c r="P134" i="1"/>
  <c r="O135" i="1"/>
  <c r="P135" i="1"/>
  <c r="O136" i="1"/>
  <c r="P136" i="1"/>
  <c r="O137" i="1"/>
  <c r="P137" i="1"/>
  <c r="O139" i="1"/>
  <c r="P139" i="1"/>
  <c r="O153" i="1"/>
  <c r="P153" i="1"/>
  <c r="O156" i="1"/>
  <c r="P156" i="1"/>
  <c r="O172" i="1"/>
  <c r="P172" i="1"/>
  <c r="O176" i="1"/>
  <c r="P176" i="1"/>
  <c r="O177" i="1"/>
  <c r="P177" i="1"/>
  <c r="O179" i="1"/>
  <c r="P179" i="1"/>
  <c r="O183" i="1"/>
  <c r="P183" i="1"/>
  <c r="O195" i="1"/>
  <c r="P195" i="1"/>
  <c r="O198" i="1"/>
  <c r="P198" i="1"/>
  <c r="O201" i="1"/>
  <c r="P201" i="1"/>
  <c r="O202" i="1"/>
  <c r="P202" i="1"/>
  <c r="O204" i="1"/>
  <c r="P204" i="1"/>
  <c r="O210" i="1"/>
  <c r="P210" i="1"/>
  <c r="O214" i="1"/>
  <c r="P214" i="1"/>
  <c r="O216" i="1"/>
  <c r="P216" i="1"/>
  <c r="O225" i="1"/>
  <c r="P225" i="1"/>
  <c r="O227" i="1"/>
  <c r="P227" i="1"/>
  <c r="O232" i="1"/>
  <c r="P232" i="1"/>
  <c r="O233" i="1"/>
  <c r="P233" i="1"/>
  <c r="O235" i="1"/>
  <c r="P235" i="1"/>
  <c r="O238" i="1"/>
  <c r="P238" i="1"/>
  <c r="O239" i="1"/>
  <c r="P239" i="1"/>
  <c r="O244" i="1"/>
  <c r="P244" i="1"/>
  <c r="O245" i="1"/>
  <c r="P245" i="1"/>
  <c r="O248" i="1"/>
  <c r="P248" i="1"/>
  <c r="O262" i="1"/>
  <c r="P262" i="1"/>
  <c r="O271" i="1"/>
  <c r="P271" i="1"/>
  <c r="O296" i="1"/>
  <c r="P296" i="1"/>
  <c r="O298" i="1"/>
  <c r="P298" i="1"/>
  <c r="O299" i="1"/>
  <c r="P299" i="1"/>
  <c r="O302" i="1"/>
  <c r="P302" i="1"/>
  <c r="O306" i="1"/>
  <c r="P306" i="1"/>
  <c r="O307" i="1"/>
  <c r="P307" i="1"/>
  <c r="O308" i="1"/>
  <c r="P308" i="1"/>
  <c r="O309" i="1"/>
  <c r="P309" i="1"/>
  <c r="O310" i="1"/>
  <c r="P310" i="1"/>
  <c r="O312" i="1"/>
  <c r="P312" i="1"/>
  <c r="O316" i="1"/>
  <c r="P316" i="1"/>
  <c r="O320" i="1"/>
  <c r="P320" i="1"/>
  <c r="O321" i="1"/>
  <c r="P321" i="1"/>
  <c r="O323" i="1"/>
  <c r="P323" i="1"/>
  <c r="O326" i="1"/>
  <c r="P326" i="1"/>
  <c r="O332" i="1"/>
  <c r="P332" i="1"/>
  <c r="O333" i="1"/>
  <c r="P333" i="1"/>
  <c r="O336" i="1"/>
  <c r="P336" i="1"/>
  <c r="O337" i="1"/>
  <c r="P337" i="1"/>
  <c r="O335" i="1"/>
  <c r="P335" i="1"/>
  <c r="O356" i="1"/>
  <c r="P356" i="1"/>
  <c r="O342" i="1"/>
  <c r="P342" i="1"/>
  <c r="O349" i="1"/>
  <c r="P349" i="1"/>
  <c r="O351" i="1"/>
  <c r="P351" i="1"/>
  <c r="O357" i="1"/>
  <c r="P357" i="1"/>
  <c r="O362" i="1"/>
  <c r="P362" i="1"/>
  <c r="O363" i="1"/>
  <c r="P363" i="1"/>
  <c r="O364" i="1"/>
  <c r="P364" i="1"/>
  <c r="O378" i="1"/>
  <c r="P378" i="1"/>
  <c r="O383" i="1"/>
  <c r="P383" i="1"/>
  <c r="T6" i="1"/>
  <c r="U6" i="1"/>
  <c r="T15" i="1"/>
  <c r="U15" i="1"/>
  <c r="T16" i="1"/>
  <c r="U16" i="1"/>
  <c r="T17" i="1"/>
  <c r="U17" i="1"/>
  <c r="T19" i="1"/>
  <c r="U19" i="1"/>
  <c r="T24" i="1"/>
  <c r="U24" i="1"/>
  <c r="T25" i="1"/>
  <c r="U25" i="1"/>
  <c r="T26" i="1"/>
  <c r="U26" i="1"/>
  <c r="T27" i="1"/>
  <c r="U27" i="1"/>
  <c r="T28" i="1"/>
  <c r="U28" i="1"/>
  <c r="T29" i="1"/>
  <c r="U29" i="1"/>
  <c r="T57" i="1"/>
  <c r="U57" i="1"/>
  <c r="T58" i="1"/>
  <c r="U58" i="1"/>
  <c r="T71" i="1"/>
  <c r="U71" i="1"/>
  <c r="T72" i="1"/>
  <c r="U72" i="1"/>
  <c r="T73" i="1"/>
  <c r="U73" i="1"/>
  <c r="T75" i="1"/>
  <c r="U75" i="1"/>
  <c r="T76" i="1"/>
  <c r="U76" i="1"/>
  <c r="T77" i="1"/>
  <c r="U77" i="1"/>
  <c r="T78" i="1"/>
  <c r="U78" i="1"/>
  <c r="T84" i="1"/>
  <c r="U84" i="1"/>
  <c r="T86" i="1"/>
  <c r="U86" i="1"/>
  <c r="T88" i="1"/>
  <c r="U88" i="1"/>
  <c r="T96" i="1"/>
  <c r="U96" i="1"/>
  <c r="T98" i="1"/>
  <c r="U98" i="1"/>
  <c r="T99" i="1"/>
  <c r="U99" i="1"/>
  <c r="T102" i="1"/>
  <c r="U102" i="1"/>
  <c r="T104" i="1"/>
  <c r="U104" i="1"/>
  <c r="T132" i="1"/>
  <c r="U132" i="1"/>
  <c r="T133" i="1"/>
  <c r="U133" i="1"/>
  <c r="T135" i="1"/>
  <c r="U135" i="1"/>
  <c r="T136" i="1"/>
  <c r="U136" i="1"/>
  <c r="T137" i="1"/>
  <c r="U137" i="1"/>
  <c r="T139" i="1"/>
  <c r="U139" i="1"/>
  <c r="T153" i="1"/>
  <c r="U153" i="1"/>
  <c r="T156" i="1"/>
  <c r="U156" i="1"/>
  <c r="T172" i="1"/>
  <c r="U172" i="1"/>
  <c r="T176" i="1"/>
  <c r="U176" i="1"/>
  <c r="T177" i="1"/>
  <c r="U177" i="1"/>
  <c r="T179" i="1"/>
  <c r="U179" i="1"/>
  <c r="T183" i="1"/>
  <c r="U183" i="1"/>
  <c r="T195" i="1"/>
  <c r="U195" i="1"/>
  <c r="T198" i="1"/>
  <c r="U198" i="1"/>
  <c r="T201" i="1"/>
  <c r="U201" i="1"/>
  <c r="T204" i="1"/>
  <c r="U204" i="1"/>
  <c r="T210" i="1"/>
  <c r="U210" i="1"/>
  <c r="T214" i="1"/>
  <c r="U214" i="1"/>
  <c r="T216" i="1"/>
  <c r="U216" i="1"/>
  <c r="T225" i="1"/>
  <c r="U225" i="1"/>
  <c r="T232" i="1"/>
  <c r="U232" i="1"/>
  <c r="T233" i="1"/>
  <c r="U233" i="1"/>
  <c r="T235" i="1"/>
  <c r="U235" i="1"/>
  <c r="T238" i="1"/>
  <c r="U238" i="1"/>
  <c r="T239" i="1"/>
  <c r="U239" i="1"/>
  <c r="T244" i="1"/>
  <c r="U244" i="1"/>
  <c r="T245" i="1"/>
  <c r="U245" i="1"/>
  <c r="T248" i="1"/>
  <c r="U248" i="1"/>
  <c r="T271" i="1"/>
  <c r="U271" i="1"/>
  <c r="T296" i="1"/>
  <c r="U296" i="1"/>
  <c r="T298" i="1"/>
  <c r="U298" i="1"/>
  <c r="T306" i="1"/>
  <c r="U306" i="1"/>
  <c r="T320" i="1"/>
  <c r="U320" i="1"/>
  <c r="T328" i="1"/>
  <c r="U328" i="1"/>
  <c r="T330" i="1"/>
  <c r="U330" i="1"/>
  <c r="T331" i="1"/>
  <c r="U331" i="1"/>
  <c r="T336" i="1"/>
  <c r="U336" i="1"/>
  <c r="T337" i="1"/>
  <c r="U337" i="1"/>
  <c r="T335" i="1"/>
  <c r="U335" i="1"/>
  <c r="T356" i="1"/>
  <c r="U356" i="1"/>
  <c r="T342" i="1"/>
  <c r="U342" i="1"/>
  <c r="T357" i="1"/>
  <c r="U357" i="1"/>
  <c r="T362" i="1"/>
  <c r="U362" i="1"/>
  <c r="T363" i="1"/>
  <c r="U363" i="1"/>
  <c r="T364" i="1"/>
  <c r="U364" i="1"/>
  <c r="T378" i="1"/>
  <c r="U378" i="1"/>
  <c r="T383" i="1"/>
  <c r="U383" i="1"/>
  <c r="AD7" i="1"/>
  <c r="AE7" i="1"/>
  <c r="AD8" i="1"/>
  <c r="AE8" i="1"/>
  <c r="AD9" i="1"/>
  <c r="AE9" i="1"/>
  <c r="AD10" i="1"/>
  <c r="AE10" i="1"/>
  <c r="AD11" i="1"/>
  <c r="AE11" i="1"/>
  <c r="AD15" i="1"/>
  <c r="AE15" i="1"/>
  <c r="AD16" i="1"/>
  <c r="AE16" i="1"/>
  <c r="AD17" i="1"/>
  <c r="AE17" i="1"/>
  <c r="AD19" i="1"/>
  <c r="AE19" i="1"/>
  <c r="AD24" i="1"/>
  <c r="AE24" i="1"/>
  <c r="AD25" i="1"/>
  <c r="AE25" i="1"/>
  <c r="AD26" i="1"/>
  <c r="AE26" i="1"/>
  <c r="AD27" i="1"/>
  <c r="AE27" i="1"/>
  <c r="AD28" i="1"/>
  <c r="AE28" i="1"/>
  <c r="AD29" i="1"/>
  <c r="AE29" i="1"/>
  <c r="AD48" i="1"/>
  <c r="AE48" i="1"/>
  <c r="AD49" i="1"/>
  <c r="AE49" i="1"/>
  <c r="AD50" i="1"/>
  <c r="AE50" i="1"/>
  <c r="AD52" i="1"/>
  <c r="AE52" i="1"/>
  <c r="AD58" i="1"/>
  <c r="AE58" i="1"/>
  <c r="AD71" i="1"/>
  <c r="AE71" i="1"/>
  <c r="AD72" i="1"/>
  <c r="AE72" i="1"/>
  <c r="AD73" i="1"/>
  <c r="AE73" i="1"/>
  <c r="AD77" i="1"/>
  <c r="AE77" i="1"/>
  <c r="AD78" i="1"/>
  <c r="AE78" i="1"/>
  <c r="AD84" i="1"/>
  <c r="AE84" i="1"/>
  <c r="AD86" i="1"/>
  <c r="AE86" i="1"/>
  <c r="AD88" i="1"/>
  <c r="AE88" i="1"/>
  <c r="AD96" i="1"/>
  <c r="AE96" i="1"/>
  <c r="AD98" i="1"/>
  <c r="AE98" i="1"/>
  <c r="AD99" i="1"/>
  <c r="AE99" i="1"/>
  <c r="AD102" i="1"/>
  <c r="AE102" i="1"/>
  <c r="AD110" i="1"/>
  <c r="AE110" i="1"/>
  <c r="AD132" i="1"/>
  <c r="AE132" i="1"/>
  <c r="AD135" i="1"/>
  <c r="AE135" i="1"/>
  <c r="AD136" i="1"/>
  <c r="AE136" i="1"/>
  <c r="AD137" i="1"/>
  <c r="AE137" i="1"/>
  <c r="AD139" i="1"/>
  <c r="AE139" i="1"/>
  <c r="AD153" i="1"/>
  <c r="AE153" i="1"/>
  <c r="AD156" i="1"/>
  <c r="AE156" i="1"/>
  <c r="AD172" i="1"/>
  <c r="AE172" i="1"/>
  <c r="AD176" i="1"/>
  <c r="AE176" i="1"/>
  <c r="AD177" i="1"/>
  <c r="AE177" i="1"/>
  <c r="AD179" i="1"/>
  <c r="AE179" i="1"/>
  <c r="AD183" i="1"/>
  <c r="AE183" i="1"/>
  <c r="AD201" i="1"/>
  <c r="AE201" i="1"/>
  <c r="AD210" i="1"/>
  <c r="AE210" i="1"/>
  <c r="AD225" i="1"/>
  <c r="AE225" i="1"/>
  <c r="AD238" i="1"/>
  <c r="AE238" i="1"/>
  <c r="AD239" i="1"/>
  <c r="AE239" i="1"/>
  <c r="AD244" i="1"/>
  <c r="AE244" i="1"/>
  <c r="AD248" i="1"/>
  <c r="AE248" i="1"/>
  <c r="AD296" i="1"/>
  <c r="AE296" i="1"/>
  <c r="AD306" i="1"/>
  <c r="AE306" i="1"/>
  <c r="AD307" i="1"/>
  <c r="AE307" i="1"/>
  <c r="AD308" i="1"/>
  <c r="AE308" i="1"/>
  <c r="AD316" i="1"/>
  <c r="AE316" i="1"/>
  <c r="AD326" i="1"/>
  <c r="AE326" i="1"/>
  <c r="AD356" i="1"/>
  <c r="AE356" i="1"/>
  <c r="AD342" i="1"/>
  <c r="AE342" i="1"/>
  <c r="AD357" i="1"/>
  <c r="AE357" i="1"/>
  <c r="AD355" i="1"/>
  <c r="AE355" i="1"/>
  <c r="AD362" i="1"/>
  <c r="AE362" i="1"/>
  <c r="AD364" i="1"/>
  <c r="AE364" i="1"/>
  <c r="AD383" i="1"/>
  <c r="AE383" i="1"/>
  <c r="Y6" i="1"/>
  <c r="Z6" i="1"/>
  <c r="Y15" i="1"/>
  <c r="Z15" i="1"/>
  <c r="Y16" i="1"/>
  <c r="Z16" i="1"/>
  <c r="Y17" i="1"/>
  <c r="Z17" i="1"/>
  <c r="Y19" i="1"/>
  <c r="Z19" i="1"/>
  <c r="Y24" i="1"/>
  <c r="Z24" i="1"/>
  <c r="Y25" i="1"/>
  <c r="Z25" i="1"/>
  <c r="Y26" i="1"/>
  <c r="Z26" i="1"/>
  <c r="Y27" i="1"/>
  <c r="Z27" i="1"/>
  <c r="Y28" i="1"/>
  <c r="Z28" i="1"/>
  <c r="Y57" i="1"/>
  <c r="Z57" i="1"/>
  <c r="Y58" i="1"/>
  <c r="Z58" i="1"/>
  <c r="Y71" i="1"/>
  <c r="Z71" i="1"/>
  <c r="Y72" i="1"/>
  <c r="Z72" i="1"/>
  <c r="Y73" i="1"/>
  <c r="Z73" i="1"/>
  <c r="Y75" i="1"/>
  <c r="Z75" i="1"/>
  <c r="Y76" i="1"/>
  <c r="Z76" i="1"/>
  <c r="Y77" i="1"/>
  <c r="Z77" i="1"/>
  <c r="Y78" i="1"/>
  <c r="Z78" i="1"/>
  <c r="Y84" i="1"/>
  <c r="Z84" i="1"/>
  <c r="Y86" i="1"/>
  <c r="Z86" i="1"/>
  <c r="Y96" i="1"/>
  <c r="Z96" i="1"/>
  <c r="Y98" i="1"/>
  <c r="Z98" i="1"/>
  <c r="Y99" i="1"/>
  <c r="Z99" i="1"/>
  <c r="Y102" i="1"/>
  <c r="Z102" i="1"/>
  <c r="Y133" i="1"/>
  <c r="Z133" i="1"/>
  <c r="Y135" i="1"/>
  <c r="Z135" i="1"/>
  <c r="Y136" i="1"/>
  <c r="Z136" i="1"/>
  <c r="Y137" i="1"/>
  <c r="Z137" i="1"/>
  <c r="Y139" i="1"/>
  <c r="Z139" i="1"/>
  <c r="Y153" i="1"/>
  <c r="Z153" i="1"/>
  <c r="Y156" i="1"/>
  <c r="Z156" i="1"/>
  <c r="Y172" i="1"/>
  <c r="Z172" i="1"/>
  <c r="Y176" i="1"/>
  <c r="Z176" i="1"/>
  <c r="Y177" i="1"/>
  <c r="Z177" i="1"/>
  <c r="Y179" i="1"/>
  <c r="Z179" i="1"/>
  <c r="Y195" i="1"/>
  <c r="Z195" i="1"/>
  <c r="Y198" i="1"/>
  <c r="Z198" i="1"/>
  <c r="Y204" i="1"/>
  <c r="Z204" i="1"/>
  <c r="Y225" i="1"/>
  <c r="Z225" i="1"/>
  <c r="Y232" i="1"/>
  <c r="Z232" i="1"/>
  <c r="Y233" i="1"/>
  <c r="Z233" i="1"/>
  <c r="Y235" i="1"/>
  <c r="Z235" i="1"/>
  <c r="Y239" i="1"/>
  <c r="Z239" i="1"/>
  <c r="Y244" i="1"/>
  <c r="Z244" i="1"/>
  <c r="Y245" i="1"/>
  <c r="Z245" i="1"/>
  <c r="Y248" i="1"/>
  <c r="Z248" i="1"/>
  <c r="Y271" i="1"/>
  <c r="Z271" i="1"/>
  <c r="Y298" i="1"/>
  <c r="Z298" i="1"/>
  <c r="Y327" i="1"/>
  <c r="Z327" i="1"/>
  <c r="Y329" i="1"/>
  <c r="Z329" i="1"/>
  <c r="Y331" i="1"/>
  <c r="Z331" i="1"/>
  <c r="Y336" i="1"/>
  <c r="Z336" i="1"/>
  <c r="Y337" i="1"/>
  <c r="Z337" i="1"/>
  <c r="Y335" i="1"/>
  <c r="Z335" i="1"/>
  <c r="Y356" i="1"/>
  <c r="Z356" i="1"/>
  <c r="Y342" i="1"/>
  <c r="Z342" i="1"/>
  <c r="Y357" i="1"/>
  <c r="Z357" i="1"/>
  <c r="Y362" i="1"/>
  <c r="Z362" i="1"/>
  <c r="Y363" i="1"/>
  <c r="Z363" i="1"/>
  <c r="Y364" i="1"/>
  <c r="Z364" i="1"/>
  <c r="Y378" i="1"/>
  <c r="Z378" i="1"/>
  <c r="Y383" i="1"/>
  <c r="Z383" i="1"/>
  <c r="AE4" i="1"/>
  <c r="AD4" i="1"/>
  <c r="U4" i="1"/>
  <c r="T4" i="1"/>
  <c r="P32" i="2" l="1"/>
</calcChain>
</file>

<file path=xl/sharedStrings.xml><?xml version="1.0" encoding="utf-8"?>
<sst xmlns="http://schemas.openxmlformats.org/spreadsheetml/2006/main" count="6695" uniqueCount="1002">
  <si>
    <t>Roadway
Type</t>
  </si>
  <si>
    <t>Conventional Single Lane</t>
  </si>
  <si>
    <t>Conventional Multi-Lane</t>
  </si>
  <si>
    <t>Expressway</t>
  </si>
  <si>
    <t>Freeway</t>
  </si>
  <si>
    <t>Oversized</t>
  </si>
  <si>
    <t>MUTCD
Code</t>
  </si>
  <si>
    <t>Sign
Dimensions
(in x in)</t>
  </si>
  <si>
    <t>SHEETING</t>
  </si>
  <si>
    <t>SBM Alum
 Sheet Signs
0.080 IN
(SQ FT)</t>
  </si>
  <si>
    <t>SBM Alum
 Sheet Signs
0.125 IN
(SQ FT)</t>
  </si>
  <si>
    <t>Background
Color</t>
  </si>
  <si>
    <t>Sheeting
Type</t>
  </si>
  <si>
    <t>Text / Description</t>
  </si>
  <si>
    <t>R1-1</t>
  </si>
  <si>
    <t>Stop</t>
  </si>
  <si>
    <t>R1-2</t>
  </si>
  <si>
    <t>Yield</t>
  </si>
  <si>
    <t>R1-2aP</t>
  </si>
  <si>
    <t>To Oncoming Traffic</t>
  </si>
  <si>
    <t>R1-3P</t>
  </si>
  <si>
    <t>All Way</t>
  </si>
  <si>
    <t>R1-5</t>
  </si>
  <si>
    <t>Yield Here to Peds</t>
  </si>
  <si>
    <t>x</t>
  </si>
  <si>
    <t>n/a</t>
  </si>
  <si>
    <t>County</t>
  </si>
  <si>
    <t>Stnd w/ Soil Plate</t>
  </si>
  <si>
    <t>Type D</t>
  </si>
  <si>
    <t>Type D Surface Mount</t>
  </si>
  <si>
    <t>Installation
Type</t>
  </si>
  <si>
    <t>Facing
Traffic
Traveling</t>
  </si>
  <si>
    <t>Side
of
Road</t>
  </si>
  <si>
    <t># of
Sign
Posts</t>
  </si>
  <si>
    <t>Yes</t>
  </si>
  <si>
    <t>Yellow</t>
  </si>
  <si>
    <t>Black</t>
  </si>
  <si>
    <t>White</t>
  </si>
  <si>
    <t>Route</t>
  </si>
  <si>
    <t xml:space="preserve">Sign Summary </t>
  </si>
  <si>
    <t>Red</t>
  </si>
  <si>
    <t>36 x</t>
  </si>
  <si>
    <t>x 36</t>
  </si>
  <si>
    <t>48 x</t>
  </si>
  <si>
    <t>x 48</t>
  </si>
  <si>
    <t>60 x</t>
  </si>
  <si>
    <t>x 60</t>
  </si>
  <si>
    <t>R1-5a</t>
  </si>
  <si>
    <t>Yield Here to Pedestrians</t>
  </si>
  <si>
    <t>R1-5b</t>
  </si>
  <si>
    <t>Stop Here for Peds</t>
  </si>
  <si>
    <t>R1-5c</t>
  </si>
  <si>
    <t>R1-6</t>
  </si>
  <si>
    <t>R1-9</t>
  </si>
  <si>
    <t>In-Street Ped Crossing</t>
  </si>
  <si>
    <t xml:space="preserve">Roadway Category
for Sign Size </t>
  </si>
  <si>
    <t>Rural
or
Urban</t>
  </si>
  <si>
    <t>Rural</t>
  </si>
  <si>
    <t>Urban</t>
  </si>
  <si>
    <t>Slope</t>
  </si>
  <si>
    <t>6:1</t>
  </si>
  <si>
    <t>4:1</t>
  </si>
  <si>
    <t>3:1</t>
  </si>
  <si>
    <t>2:1</t>
  </si>
  <si>
    <t>1:1</t>
  </si>
  <si>
    <t>Flat</t>
  </si>
  <si>
    <t>Approx.
Distrance
from Edge of
Pavement</t>
  </si>
  <si>
    <t>Approx.
Fall of
Fill
Slope</t>
  </si>
  <si>
    <t>Fill
Slope
(Run:Rise)</t>
  </si>
  <si>
    <t>Fill
Slope
(Decimal)</t>
  </si>
  <si>
    <t>DO NOT PRINT THESE COLUMNS</t>
  </si>
  <si>
    <t>Sign
Shape</t>
  </si>
  <si>
    <t>Rectangle</t>
  </si>
  <si>
    <t>Diamond</t>
  </si>
  <si>
    <t>Sign
Height
Multiplier</t>
  </si>
  <si>
    <t>Shape</t>
  </si>
  <si>
    <t>Octagon</t>
  </si>
  <si>
    <t>Sign
Height
(ft)</t>
  </si>
  <si>
    <t>Eq. Triangle</t>
  </si>
  <si>
    <t>TOTAL
Estimated
Sign Post
Length
(LF)</t>
  </si>
  <si>
    <t>Summary of Items</t>
  </si>
  <si>
    <t>SBM Alum
Sheet
Signs
0.080 IN
(SQ FT)</t>
  </si>
  <si>
    <t>SBM Alum
Sheet
Signs
0.125 IN
(SQ FT)</t>
  </si>
  <si>
    <t>SBM Alum Sheet Signs 0.080 INCH</t>
  </si>
  <si>
    <t>SBM Alum Sheet Signs 0.125 INCH</t>
  </si>
  <si>
    <t>Barcode Sign Inventory</t>
  </si>
  <si>
    <t>SQ FT</t>
  </si>
  <si>
    <t>LF</t>
  </si>
  <si>
    <t>EACH</t>
  </si>
  <si>
    <t>GMSS Type D</t>
  </si>
  <si>
    <t>GMSS Type D (Surface Mount)</t>
  </si>
  <si>
    <t>Class A Concrete for Signs</t>
  </si>
  <si>
    <t>CU YD</t>
  </si>
  <si>
    <t>R1-10P</t>
  </si>
  <si>
    <t>Except Right Turn</t>
  </si>
  <si>
    <t>R2-1</t>
  </si>
  <si>
    <t>R2-2P</t>
  </si>
  <si>
    <t>Truck Speed Limit</t>
  </si>
  <si>
    <t>R2-3P</t>
  </si>
  <si>
    <t>Night Speed Limit</t>
  </si>
  <si>
    <t>R2-4a</t>
  </si>
  <si>
    <t>Combined Speed Limit</t>
  </si>
  <si>
    <t>R2-4P</t>
  </si>
  <si>
    <t>Minimum Speed Limit</t>
  </si>
  <si>
    <t>R2-5P</t>
  </si>
  <si>
    <t>Unless Otherwise Posted</t>
  </si>
  <si>
    <t>R2-5aP</t>
  </si>
  <si>
    <t>Citywide</t>
  </si>
  <si>
    <t>R2-5bP</t>
  </si>
  <si>
    <t>Neighborhood</t>
  </si>
  <si>
    <t>R2-5cP</t>
  </si>
  <si>
    <t>Residential</t>
  </si>
  <si>
    <t>R2-6P</t>
  </si>
  <si>
    <t>Fines Higher</t>
  </si>
  <si>
    <t>R2-6aP</t>
  </si>
  <si>
    <t>Fines Double</t>
  </si>
  <si>
    <t>R2-6bP</t>
  </si>
  <si>
    <t>$XX Fine</t>
  </si>
  <si>
    <t>Speed Limit XX</t>
  </si>
  <si>
    <t>R2-10</t>
  </si>
  <si>
    <t>Begin Higher Fines Zone</t>
  </si>
  <si>
    <t>R2-11</t>
  </si>
  <si>
    <t>End Higher Fines Zone</t>
  </si>
  <si>
    <t>R3-1</t>
  </si>
  <si>
    <t>No Right Turn</t>
  </si>
  <si>
    <t>No Left Turn</t>
  </si>
  <si>
    <t>No Turns</t>
  </si>
  <si>
    <t>R3-2</t>
  </si>
  <si>
    <t>R3-3</t>
  </si>
  <si>
    <t>R3-4</t>
  </si>
  <si>
    <t>R3-18</t>
  </si>
  <si>
    <t>No U-Turn</t>
  </si>
  <si>
    <t>No Left/U-Turn</t>
  </si>
  <si>
    <t>R3-27</t>
  </si>
  <si>
    <t>No Thru Movement</t>
  </si>
  <si>
    <t>Red &amp; Black</t>
  </si>
  <si>
    <t>R3-5L</t>
  </si>
  <si>
    <t>Left Turn ONLY</t>
  </si>
  <si>
    <t>R3-5R</t>
  </si>
  <si>
    <t>Right Turn ONLY</t>
  </si>
  <si>
    <t>R3-5a</t>
  </si>
  <si>
    <t>Straight ONLY</t>
  </si>
  <si>
    <t>Left Lane</t>
  </si>
  <si>
    <t>R3-5cP</t>
  </si>
  <si>
    <t>HOV 2+</t>
  </si>
  <si>
    <t>R3-5bP</t>
  </si>
  <si>
    <t>R3-5dP</t>
  </si>
  <si>
    <t>Taxi Lane</t>
  </si>
  <si>
    <t>R3-5eP</t>
  </si>
  <si>
    <t>Center Lane</t>
  </si>
  <si>
    <t>R3-5fP</t>
  </si>
  <si>
    <t>Right Lane</t>
  </si>
  <si>
    <t>R3-5gP</t>
  </si>
  <si>
    <t>Bus Lane</t>
  </si>
  <si>
    <t>R3-6L</t>
  </si>
  <si>
    <t>Optional Left or Thru</t>
  </si>
  <si>
    <t>R3-6R</t>
  </si>
  <si>
    <t>Optional Right or Thru</t>
  </si>
  <si>
    <t>R3-7L</t>
  </si>
  <si>
    <t>R3-7R</t>
  </si>
  <si>
    <t>Left Lane Must Turn Left</t>
  </si>
  <si>
    <t>Right Lane Must Turn Right</t>
  </si>
  <si>
    <t>R3-8</t>
  </si>
  <si>
    <t>Advance Lane Control</t>
  </si>
  <si>
    <t>Var</t>
  </si>
  <si>
    <t>R3-8a</t>
  </si>
  <si>
    <t>R3-8b</t>
  </si>
  <si>
    <t>R3-9a</t>
  </si>
  <si>
    <t>Two-Way Left Turn ONLY</t>
  </si>
  <si>
    <t>R3-9b</t>
  </si>
  <si>
    <t>BEGIN</t>
  </si>
  <si>
    <t>R3-9dP</t>
  </si>
  <si>
    <t>R3-9cP</t>
  </si>
  <si>
    <t>END</t>
  </si>
  <si>
    <t>R3-20L</t>
  </si>
  <si>
    <t>Begin Left Turn Lane</t>
  </si>
  <si>
    <t>R3-20R</t>
  </si>
  <si>
    <t>Begin Right Turn Lane</t>
  </si>
  <si>
    <t>R3-33</t>
  </si>
  <si>
    <t>Right Lane Must Exit</t>
  </si>
  <si>
    <t>R4-1</t>
  </si>
  <si>
    <t>Do Not Pass</t>
  </si>
  <si>
    <t>R4-2</t>
  </si>
  <si>
    <t>Slower Traffic Keep Right</t>
  </si>
  <si>
    <t>R4-3</t>
  </si>
  <si>
    <t>Pass With Care</t>
  </si>
  <si>
    <t>R4-5</t>
  </si>
  <si>
    <t>Trucks Use Right Lane</t>
  </si>
  <si>
    <t>R4-7</t>
  </si>
  <si>
    <t>Keep Right</t>
  </si>
  <si>
    <t>R4-7c</t>
  </si>
  <si>
    <t>Keep Right (narrow)</t>
  </si>
  <si>
    <t>R4-8</t>
  </si>
  <si>
    <t>Keep Left</t>
  </si>
  <si>
    <t>R4-8c</t>
  </si>
  <si>
    <t>Keep Left (narrow)</t>
  </si>
  <si>
    <t>R4-9</t>
  </si>
  <si>
    <t>Stay in Lane</t>
  </si>
  <si>
    <t>R4-10</t>
  </si>
  <si>
    <t>Runaway Vehilces Only</t>
  </si>
  <si>
    <t>Keep Right Except to Pass</t>
  </si>
  <si>
    <t>R4-17</t>
  </si>
  <si>
    <t>Do Not Drive on Shoulder</t>
  </si>
  <si>
    <t>R4-16</t>
  </si>
  <si>
    <t>R4-18</t>
  </si>
  <si>
    <t>Do Not Pass on Shoulder</t>
  </si>
  <si>
    <t>R5-1</t>
  </si>
  <si>
    <t>Do Not Enter</t>
  </si>
  <si>
    <t>R5-1a</t>
  </si>
  <si>
    <t>Wrong Way</t>
  </si>
  <si>
    <t>R5-2</t>
  </si>
  <si>
    <t>No Trucks</t>
  </si>
  <si>
    <t>R5-3</t>
  </si>
  <si>
    <t>No Motor Vehicles</t>
  </si>
  <si>
    <t>No Commercial Vehicles</t>
  </si>
  <si>
    <t>R5-5</t>
  </si>
  <si>
    <t>R5-4</t>
  </si>
  <si>
    <t>No Vehicles with Lugs</t>
  </si>
  <si>
    <t>R5-6</t>
  </si>
  <si>
    <t>No Bicycles</t>
  </si>
  <si>
    <t>R5-7</t>
  </si>
  <si>
    <t>No Non-Motorized Traffic</t>
  </si>
  <si>
    <t>R5-8</t>
  </si>
  <si>
    <t>No Motor-Driven Cycles</t>
  </si>
  <si>
    <t>R5-10a</t>
  </si>
  <si>
    <t>No Pedestrians, Bicycles, Motor-Driven Cycles</t>
  </si>
  <si>
    <t>R5-10b</t>
  </si>
  <si>
    <t>No Pedestrians or Bicycles</t>
  </si>
  <si>
    <t>R5-10c</t>
  </si>
  <si>
    <t>No Pedestrian</t>
  </si>
  <si>
    <t>R5-11</t>
  </si>
  <si>
    <t>Authorized Vehicles Only</t>
  </si>
  <si>
    <t>One Way</t>
  </si>
  <si>
    <t>R6-1L</t>
  </si>
  <si>
    <t>R6-1R</t>
  </si>
  <si>
    <t>R6-2L</t>
  </si>
  <si>
    <t>R6-2R</t>
  </si>
  <si>
    <t>R6-3</t>
  </si>
  <si>
    <t>Divided Highway Crossing</t>
  </si>
  <si>
    <t>R6-3a</t>
  </si>
  <si>
    <t>R6-4</t>
  </si>
  <si>
    <t>2 Chevrons</t>
  </si>
  <si>
    <t>R6-4a</t>
  </si>
  <si>
    <t>3 Chevrons</t>
  </si>
  <si>
    <t>R6-4b</t>
  </si>
  <si>
    <t>4 Chevrons</t>
  </si>
  <si>
    <t>R6-5P</t>
  </si>
  <si>
    <t>Roundabout Circulation</t>
  </si>
  <si>
    <t>R6-6</t>
  </si>
  <si>
    <t>Begin One Way</t>
  </si>
  <si>
    <t>R6-7</t>
  </si>
  <si>
    <t>End One Way</t>
  </si>
  <si>
    <t>R8-3</t>
  </si>
  <si>
    <t>No Parking (symbol)</t>
  </si>
  <si>
    <t>R8-3a</t>
  </si>
  <si>
    <t>No Parking</t>
  </si>
  <si>
    <t>R8-4</t>
  </si>
  <si>
    <t>Emergency Parking Only</t>
  </si>
  <si>
    <t>R8-7</t>
  </si>
  <si>
    <t>Emergency Stopping Only</t>
  </si>
  <si>
    <t>R9-1</t>
  </si>
  <si>
    <t>Walk on Left Facing Traffic</t>
  </si>
  <si>
    <t>R9-2</t>
  </si>
  <si>
    <t>Cross Only at Crosswalks</t>
  </si>
  <si>
    <t>R9-3</t>
  </si>
  <si>
    <t>No Ped Crossing (symbol)</t>
  </si>
  <si>
    <t>R10-3e</t>
  </si>
  <si>
    <t>Ped Countdown Signal Sign</t>
  </si>
  <si>
    <t>R10-5</t>
  </si>
  <si>
    <t>Left on Green Arrow Only</t>
  </si>
  <si>
    <t>R10-6</t>
  </si>
  <si>
    <t>Stop Here on Red</t>
  </si>
  <si>
    <t>R10-6a</t>
  </si>
  <si>
    <t>R10-7</t>
  </si>
  <si>
    <t>Do Not Block Intersection</t>
  </si>
  <si>
    <t>Left Turn Signal</t>
  </si>
  <si>
    <t>Right Turn Signal</t>
  </si>
  <si>
    <t>R10-10L</t>
  </si>
  <si>
    <t>R10-10R</t>
  </si>
  <si>
    <t>R10-11</t>
  </si>
  <si>
    <t>No Turn on Red</t>
  </si>
  <si>
    <t>R10-11b</t>
  </si>
  <si>
    <t>R10-11a</t>
  </si>
  <si>
    <t>R10-11c</t>
  </si>
  <si>
    <t>No Turn on Red Except From Right Lane</t>
  </si>
  <si>
    <t>R10-11d</t>
  </si>
  <si>
    <t>No Turn on Red From This Lane</t>
  </si>
  <si>
    <t>R10-12</t>
  </si>
  <si>
    <t>Left Turn Yield on Green Ball</t>
  </si>
  <si>
    <t>Green &amp; Black</t>
  </si>
  <si>
    <t>No Turn on Red Ball</t>
  </si>
  <si>
    <t>R10-13</t>
  </si>
  <si>
    <t>Emergency Signal</t>
  </si>
  <si>
    <t>R10-14</t>
  </si>
  <si>
    <t>Emergency Signal - Stop on Flashing Red</t>
  </si>
  <si>
    <t>R10-14a</t>
  </si>
  <si>
    <t>Emergency Signal - Stop on Flashing Red (overhead)</t>
  </si>
  <si>
    <t>R10-15L</t>
  </si>
  <si>
    <t>Left Turning Vehicles Yield to Peds</t>
  </si>
  <si>
    <t>Yellow &amp; White</t>
  </si>
  <si>
    <t>R10-15R</t>
  </si>
  <si>
    <t>Right Turning Vehicles Yield to Peds</t>
  </si>
  <si>
    <t>R10-16</t>
  </si>
  <si>
    <t>U-Turn Yield to Right Turn</t>
  </si>
  <si>
    <t>R10-17a</t>
  </si>
  <si>
    <t>Right on Red Arrow After Stop</t>
  </si>
  <si>
    <t>R10-23</t>
  </si>
  <si>
    <t>Crosswalk - Stop on Red</t>
  </si>
  <si>
    <t>R10-27</t>
  </si>
  <si>
    <t>Left Turn Yield on Flashing Red Arrow After Stop</t>
  </si>
  <si>
    <t>R10-30</t>
  </si>
  <si>
    <t>Right Turn on Red Must Yield to U-Turn</t>
  </si>
  <si>
    <t>R10-31P</t>
  </si>
  <si>
    <t>At Signal</t>
  </si>
  <si>
    <t>R11-1</t>
  </si>
  <si>
    <t>Keep Off Median</t>
  </si>
  <si>
    <t>R11-2</t>
  </si>
  <si>
    <t>Road Closed</t>
  </si>
  <si>
    <t>R11-4</t>
  </si>
  <si>
    <t>Road Closed - Local Traffic Only</t>
  </si>
  <si>
    <t>R11-3a</t>
  </si>
  <si>
    <t>Road Closed X Miles Ahead - Local Traffic Only</t>
  </si>
  <si>
    <t>R11-3b</t>
  </si>
  <si>
    <t>Bridge Out X Miles Ahead - Local Traffic Only</t>
  </si>
  <si>
    <t>R12-1</t>
  </si>
  <si>
    <t>R12-5</t>
  </si>
  <si>
    <t>Weigth Limit X Tons</t>
  </si>
  <si>
    <t>Weigth Limit Sign (multiple truck type symbols)</t>
  </si>
  <si>
    <t>R14-1</t>
  </si>
  <si>
    <t>Truck Route</t>
  </si>
  <si>
    <t>R14-5</t>
  </si>
  <si>
    <t>National Truck Network Prohibition</t>
  </si>
  <si>
    <t>R16-4</t>
  </si>
  <si>
    <t>Fender Bender - Move Vehicles From Travel Lanes</t>
  </si>
  <si>
    <t>R16-5</t>
  </si>
  <si>
    <t>Lights on When Using Wipers</t>
  </si>
  <si>
    <t>R16-6</t>
  </si>
  <si>
    <t>Lights on When Raining</t>
  </si>
  <si>
    <t>W1-1L</t>
  </si>
  <si>
    <t>Left Turn</t>
  </si>
  <si>
    <t>W1-1R</t>
  </si>
  <si>
    <t>Right Turn</t>
  </si>
  <si>
    <t>W1-2L</t>
  </si>
  <si>
    <t>Left Curve</t>
  </si>
  <si>
    <t>W1-2R</t>
  </si>
  <si>
    <t>Right Curve</t>
  </si>
  <si>
    <t>W1-1aL</t>
  </si>
  <si>
    <t>W1-1aR</t>
  </si>
  <si>
    <t>Left Turn XX</t>
  </si>
  <si>
    <t>Right Turn XX</t>
  </si>
  <si>
    <t>Left Curve XX</t>
  </si>
  <si>
    <t>Right Curve XX</t>
  </si>
  <si>
    <t>W1-2aL</t>
  </si>
  <si>
    <t>W1-2aR</t>
  </si>
  <si>
    <t>W1-3L</t>
  </si>
  <si>
    <t>W1-3R</t>
  </si>
  <si>
    <t>W1-4L</t>
  </si>
  <si>
    <t>W1-4R</t>
  </si>
  <si>
    <t>W1-5L</t>
  </si>
  <si>
    <t>W1-5R</t>
  </si>
  <si>
    <t>Left Reverse Turn</t>
  </si>
  <si>
    <t>Right Reverse Turn</t>
  </si>
  <si>
    <t>Left Reverse Curve</t>
  </si>
  <si>
    <t>Right Reverse Curve</t>
  </si>
  <si>
    <t>Left Winding Road</t>
  </si>
  <si>
    <t>Right Winding Road</t>
  </si>
  <si>
    <t>W1-6L</t>
  </si>
  <si>
    <t>W1-6R</t>
  </si>
  <si>
    <t>W1-8L</t>
  </si>
  <si>
    <t>Left Chevron</t>
  </si>
  <si>
    <t>W1-8R</t>
  </si>
  <si>
    <t>Right Chevron</t>
  </si>
  <si>
    <t>W1-10L</t>
  </si>
  <si>
    <t>W1-10R</t>
  </si>
  <si>
    <t>W1-10aL</t>
  </si>
  <si>
    <t>W1-10aR</t>
  </si>
  <si>
    <t>W1-10bL</t>
  </si>
  <si>
    <t>W1-10bR</t>
  </si>
  <si>
    <t>W1-10cL</t>
  </si>
  <si>
    <t>W1-10cR</t>
  </si>
  <si>
    <t>W1-10dL</t>
  </si>
  <si>
    <t>W1-10dR</t>
  </si>
  <si>
    <t>W1-10eL</t>
  </si>
  <si>
    <t>W1-10eR</t>
  </si>
  <si>
    <t>W1-11L</t>
  </si>
  <si>
    <t>W1-11R</t>
  </si>
  <si>
    <t>W1-13L</t>
  </si>
  <si>
    <t>W1-13R</t>
  </si>
  <si>
    <t>W1-15L</t>
  </si>
  <si>
    <t>W1-15R</t>
  </si>
  <si>
    <t>W13-1P</t>
  </si>
  <si>
    <t>W13-2</t>
  </si>
  <si>
    <t>W13-3</t>
  </si>
  <si>
    <t>W13-6R</t>
  </si>
  <si>
    <t>W13-6L</t>
  </si>
  <si>
    <t>W13-7L</t>
  </si>
  <si>
    <t>W13-7R</t>
  </si>
  <si>
    <t>Left One-Direction Lrg Arrow</t>
  </si>
  <si>
    <t>Right One-Direction Lrg Arrow</t>
  </si>
  <si>
    <t>W1-7</t>
  </si>
  <si>
    <t>Two-Direction Large Arrow</t>
  </si>
  <si>
    <t>Left Curve &amp; Y Intersection</t>
  </si>
  <si>
    <t>Right Curve &amp; Y Intersection</t>
  </si>
  <si>
    <t>LT Reverse Curve &amp; Side Road</t>
  </si>
  <si>
    <t>Left Curve &amp; Side Road</t>
  </si>
  <si>
    <t>Right Curve &amp; Side Road</t>
  </si>
  <si>
    <t>RT Reverse Curve &amp; Side Road</t>
  </si>
  <si>
    <t>Left Hairpin Curve</t>
  </si>
  <si>
    <t>Right Hairpin Curve</t>
  </si>
  <si>
    <t>Left Truck Rollover</t>
  </si>
  <si>
    <t>Right Truck Rollover</t>
  </si>
  <si>
    <t>Left 270-degree Loop</t>
  </si>
  <si>
    <t>Right 270-degree Loop</t>
  </si>
  <si>
    <t>XX MPH (Advisory Speed)</t>
  </si>
  <si>
    <t>Exit - XX MPH</t>
  </si>
  <si>
    <t>Ramp - XX MPH</t>
  </si>
  <si>
    <t>Exit, LT 270-deg Loop, XX MPH</t>
  </si>
  <si>
    <t>Exit, RT 270-deg Loop, XX MPH</t>
  </si>
  <si>
    <t>Ramp, LT 270 Loop, XX MPH</t>
  </si>
  <si>
    <t>Ramp, RT 270 Loop, XX MPH</t>
  </si>
  <si>
    <t>W2-1</t>
  </si>
  <si>
    <t>Cross Road</t>
  </si>
  <si>
    <t>LT Reverse Curve &amp; Cross Rd</t>
  </si>
  <si>
    <t>RT Reverse Curve &amp; Cross Rd</t>
  </si>
  <si>
    <t>Left Curve &amp; Cross Road</t>
  </si>
  <si>
    <t>Right Curve &amp; Cross Road</t>
  </si>
  <si>
    <t>FL Yellow</t>
  </si>
  <si>
    <t>W2-4</t>
  </si>
  <si>
    <t>W2-5</t>
  </si>
  <si>
    <t>W2-6</t>
  </si>
  <si>
    <t>T Intersection</t>
  </si>
  <si>
    <t>Y Intersection</t>
  </si>
  <si>
    <t>W2-2L</t>
  </si>
  <si>
    <t>Side Road Left</t>
  </si>
  <si>
    <t>W2-2R</t>
  </si>
  <si>
    <t>Side Road Right</t>
  </si>
  <si>
    <t>W2-3L</t>
  </si>
  <si>
    <t>Skewed Side Road Left</t>
  </si>
  <si>
    <t>W2-3R</t>
  </si>
  <si>
    <t>Skewed Side Road Right</t>
  </si>
  <si>
    <t>Circular Intersection</t>
  </si>
  <si>
    <t>Offset Side Roads Left</t>
  </si>
  <si>
    <t>W2-7L</t>
  </si>
  <si>
    <t>W2-7R</t>
  </si>
  <si>
    <t>Offset Side Roads Right</t>
  </si>
  <si>
    <t>Double Side Roads Left</t>
  </si>
  <si>
    <t>W2-8L</t>
  </si>
  <si>
    <t>W2-8R</t>
  </si>
  <si>
    <t>Double Side Roads Right</t>
  </si>
  <si>
    <t>W3-1</t>
  </si>
  <si>
    <t>Stop Ahead</t>
  </si>
  <si>
    <t>Yield Ahead</t>
  </si>
  <si>
    <t>Signal Ahead</t>
  </si>
  <si>
    <t>W3-2</t>
  </si>
  <si>
    <t>W3-3</t>
  </si>
  <si>
    <t>Be Prepared to Stop</t>
  </si>
  <si>
    <t>W3-4</t>
  </si>
  <si>
    <t>W3-5</t>
  </si>
  <si>
    <t>Speed Limit XX Ahead</t>
  </si>
  <si>
    <t>W3-5a</t>
  </si>
  <si>
    <t>XX MPH Speed Zone Ahead</t>
  </si>
  <si>
    <t>W3-6</t>
  </si>
  <si>
    <t>W3-7</t>
  </si>
  <si>
    <t>W3-8</t>
  </si>
  <si>
    <t>Draw Bridge</t>
  </si>
  <si>
    <t>Ramp Meter Ahead</t>
  </si>
  <si>
    <t>Ramp Metered When Flashing</t>
  </si>
  <si>
    <t>Red, White &amp; Black</t>
  </si>
  <si>
    <t>Red, Green &amp; Black</t>
  </si>
  <si>
    <t>White &amp; Black</t>
  </si>
  <si>
    <t>Traffic Merging from Right</t>
  </si>
  <si>
    <t>W4-1L</t>
  </si>
  <si>
    <t>Traffic Merging from Left</t>
  </si>
  <si>
    <t>W4-1R</t>
  </si>
  <si>
    <t>W4-2L</t>
  </si>
  <si>
    <t>W4-2R</t>
  </si>
  <si>
    <t>Lane Ends Merge Left</t>
  </si>
  <si>
    <t>Lane Ends Merge Right</t>
  </si>
  <si>
    <t>W4-3L</t>
  </si>
  <si>
    <t>W4-3R</t>
  </si>
  <si>
    <t>Added Lane (on Left)</t>
  </si>
  <si>
    <t>Added Lane (on Right)</t>
  </si>
  <si>
    <t>W4-4P</t>
  </si>
  <si>
    <t>W4-4bP</t>
  </si>
  <si>
    <t>W4-5P</t>
  </si>
  <si>
    <t>No Merge Area</t>
  </si>
  <si>
    <t>Entering Roadway Added Lane (on Left)</t>
  </si>
  <si>
    <t>W4-6L</t>
  </si>
  <si>
    <t>W4-6R</t>
  </si>
  <si>
    <t>Entering Roadway Added Lane (on Right)</t>
  </si>
  <si>
    <t>Entering Roadway Merge (on Left)</t>
  </si>
  <si>
    <t>W4-5L</t>
  </si>
  <si>
    <t>W4-5R</t>
  </si>
  <si>
    <t>Entering Roadway Merge (on Right)</t>
  </si>
  <si>
    <t>Cross Traffic Does Not Stop</t>
  </si>
  <si>
    <t>Traffic From Left Does Not Stop</t>
  </si>
  <si>
    <t>Oncoming Traffic Does Not Stop</t>
  </si>
  <si>
    <t>W4-4aPL</t>
  </si>
  <si>
    <t>W4-4aPR</t>
  </si>
  <si>
    <t>Traffic From Right Does Not Stop</t>
  </si>
  <si>
    <t>W5-1</t>
  </si>
  <si>
    <t>Road Narrows</t>
  </si>
  <si>
    <t>W5-2</t>
  </si>
  <si>
    <t>Narrow Bridge</t>
  </si>
  <si>
    <t>W5-3</t>
  </si>
  <si>
    <t>W6-1</t>
  </si>
  <si>
    <t>W6-2</t>
  </si>
  <si>
    <t>W6-3</t>
  </si>
  <si>
    <t>One Lane Bridge</t>
  </si>
  <si>
    <t>Divided Highway</t>
  </si>
  <si>
    <t>Divided Highway Ends</t>
  </si>
  <si>
    <t>Two-Way Traffic</t>
  </si>
  <si>
    <t>W7-1</t>
  </si>
  <si>
    <t>Hill</t>
  </si>
  <si>
    <t>W7-1a</t>
  </si>
  <si>
    <t>W7-2P</t>
  </si>
  <si>
    <t>Use Low Gear</t>
  </si>
  <si>
    <t>Hill with X% Grade</t>
  </si>
  <si>
    <t>Trucks Use Lower Gear</t>
  </si>
  <si>
    <t>XX% Grade</t>
  </si>
  <si>
    <t>Next XX Miles</t>
  </si>
  <si>
    <t>XX% Grade, XX Miles</t>
  </si>
  <si>
    <t>W7-2bP</t>
  </si>
  <si>
    <t>W7-3P</t>
  </si>
  <si>
    <t>W7-3aP</t>
  </si>
  <si>
    <t>W7-3bP</t>
  </si>
  <si>
    <t>W7-4</t>
  </si>
  <si>
    <t>Runaway Truck Ramp XX Miles</t>
  </si>
  <si>
    <t>W7-4b</t>
  </si>
  <si>
    <t>Runaway Truck Ramp (with Arrow)</t>
  </si>
  <si>
    <t>W7-4c</t>
  </si>
  <si>
    <t>Truck Escape Ramp</t>
  </si>
  <si>
    <t>W7-4dP</t>
  </si>
  <si>
    <t>Sand</t>
  </si>
  <si>
    <t>W7-4eP</t>
  </si>
  <si>
    <t>Gravel</t>
  </si>
  <si>
    <t>W7-4fP</t>
  </si>
  <si>
    <t>Paved</t>
  </si>
  <si>
    <t>W7-6</t>
  </si>
  <si>
    <t>Hill Blocks View</t>
  </si>
  <si>
    <t>W8-1</t>
  </si>
  <si>
    <t>Bump</t>
  </si>
  <si>
    <t>W8-2</t>
  </si>
  <si>
    <t>Dip</t>
  </si>
  <si>
    <t>W8-3</t>
  </si>
  <si>
    <t>Pavement Ends</t>
  </si>
  <si>
    <t>W8-4</t>
  </si>
  <si>
    <t>Soft Shoulder</t>
  </si>
  <si>
    <t>W8-5</t>
  </si>
  <si>
    <t>Slippery When Wet</t>
  </si>
  <si>
    <t>W8-5P</t>
  </si>
  <si>
    <t>W8-5aP</t>
  </si>
  <si>
    <t>W8-5bP</t>
  </si>
  <si>
    <t>W8-5cP</t>
  </si>
  <si>
    <t>W8-6</t>
  </si>
  <si>
    <t>Ice</t>
  </si>
  <si>
    <t>Truck Crossing</t>
  </si>
  <si>
    <t>W8-7</t>
  </si>
  <si>
    <t>Loose Gravel</t>
  </si>
  <si>
    <t>W8-8</t>
  </si>
  <si>
    <t>W8-9</t>
  </si>
  <si>
    <t>W8-11</t>
  </si>
  <si>
    <t>W8-12</t>
  </si>
  <si>
    <t>W8-13</t>
  </si>
  <si>
    <t>When Wet</t>
  </si>
  <si>
    <t>Steel Deck</t>
  </si>
  <si>
    <t>Excess Oil</t>
  </si>
  <si>
    <t>Rough Road</t>
  </si>
  <si>
    <t>Low Shoulder</t>
  </si>
  <si>
    <t>Uneven Lanes</t>
  </si>
  <si>
    <t>No Center Line</t>
  </si>
  <si>
    <t>Bridge Ices Before Road</t>
  </si>
  <si>
    <t>W8-14</t>
  </si>
  <si>
    <t>W8-15</t>
  </si>
  <si>
    <t>Fallen Rocks</t>
  </si>
  <si>
    <t>Grooved Pavement</t>
  </si>
  <si>
    <t>W8-15P</t>
  </si>
  <si>
    <t>Motorcycle</t>
  </si>
  <si>
    <t>W8-16</t>
  </si>
  <si>
    <t>Metal Bridge Deck</t>
  </si>
  <si>
    <t>W8-17</t>
  </si>
  <si>
    <t>Shoulder Drop Off (symbol)</t>
  </si>
  <si>
    <t>W8-17P</t>
  </si>
  <si>
    <t>Shoulder Drop Off (plaque)</t>
  </si>
  <si>
    <t>Road May Flood</t>
  </si>
  <si>
    <t>W8-18</t>
  </si>
  <si>
    <t>W8-19</t>
  </si>
  <si>
    <t>Flood Guage</t>
  </si>
  <si>
    <t>W8-21</t>
  </si>
  <si>
    <t>W8-22</t>
  </si>
  <si>
    <t>W8-23</t>
  </si>
  <si>
    <t>W8-25</t>
  </si>
  <si>
    <t>Gusty Winds Area</t>
  </si>
  <si>
    <t>Fog Area</t>
  </si>
  <si>
    <t>No Shoulder</t>
  </si>
  <si>
    <t>Shoulder Ends</t>
  </si>
  <si>
    <t>Left Lane Ends</t>
  </si>
  <si>
    <t>Right Lane Ends</t>
  </si>
  <si>
    <t>W9-1R</t>
  </si>
  <si>
    <t>W9-1L</t>
  </si>
  <si>
    <t>W9-2L</t>
  </si>
  <si>
    <t>W9-2R</t>
  </si>
  <si>
    <t>W9-7L</t>
  </si>
  <si>
    <t>W9-7R</t>
  </si>
  <si>
    <t>Left Lane Exit Only Ahead</t>
  </si>
  <si>
    <t>Right Lane Exit Only Ahead</t>
  </si>
  <si>
    <t>W11-3</t>
  </si>
  <si>
    <t>W11-4</t>
  </si>
  <si>
    <t>W11-16</t>
  </si>
  <si>
    <t>W11-17</t>
  </si>
  <si>
    <t>W11-18</t>
  </si>
  <si>
    <t>W11-19</t>
  </si>
  <si>
    <t>W11-20</t>
  </si>
  <si>
    <t>W11-21</t>
  </si>
  <si>
    <t>W11-22</t>
  </si>
  <si>
    <t>W11-5a</t>
  </si>
  <si>
    <t>W11-5</t>
  </si>
  <si>
    <t>W11-6</t>
  </si>
  <si>
    <t>W11-7</t>
  </si>
  <si>
    <t>W11-1</t>
  </si>
  <si>
    <t>W11-2</t>
  </si>
  <si>
    <t>Deer</t>
  </si>
  <si>
    <t>Cow</t>
  </si>
  <si>
    <t>Bear</t>
  </si>
  <si>
    <t>Sheep</t>
  </si>
  <si>
    <t>Bighorn Sheep</t>
  </si>
  <si>
    <t>Donkey</t>
  </si>
  <si>
    <t>Elk</t>
  </si>
  <si>
    <t>Moose</t>
  </si>
  <si>
    <t>Wild Horse</t>
  </si>
  <si>
    <t>FL Yellow-Green</t>
  </si>
  <si>
    <t>Tractor</t>
  </si>
  <si>
    <t>Bicycle</t>
  </si>
  <si>
    <t>Pedestrian</t>
  </si>
  <si>
    <t>Snowmobile</t>
  </si>
  <si>
    <t>Equestrian</t>
  </si>
  <si>
    <t>W11-8</t>
  </si>
  <si>
    <t>W11-9</t>
  </si>
  <si>
    <t>W11-10</t>
  </si>
  <si>
    <t>W11-11</t>
  </si>
  <si>
    <t>Emergency Vehicle</t>
  </si>
  <si>
    <t>Handicapped</t>
  </si>
  <si>
    <t>Truck</t>
  </si>
  <si>
    <t>Golf Cart</t>
  </si>
  <si>
    <t>W11-12P</t>
  </si>
  <si>
    <t>Emergency Signal Ahead</t>
  </si>
  <si>
    <t>W11-14</t>
  </si>
  <si>
    <t>W11-15</t>
  </si>
  <si>
    <t>W11-15a</t>
  </si>
  <si>
    <t>Horse-Drawn Vehicle</t>
  </si>
  <si>
    <t>Bicycle / Pedestrian</t>
  </si>
  <si>
    <t>Trail Crossing</t>
  </si>
  <si>
    <t>W11-15P</t>
  </si>
  <si>
    <t>Trail X-ing</t>
  </si>
  <si>
    <t>W12-1</t>
  </si>
  <si>
    <t>Double Arrow</t>
  </si>
  <si>
    <t>W12-2</t>
  </si>
  <si>
    <t>X FT  Y IN</t>
  </si>
  <si>
    <t>X' - Y''  (with arrows)</t>
  </si>
  <si>
    <t>W12-2a</t>
  </si>
  <si>
    <t>W14-1</t>
  </si>
  <si>
    <t>W14-2</t>
  </si>
  <si>
    <t>Dead End</t>
  </si>
  <si>
    <t>No Outlet</t>
  </si>
  <si>
    <t>W14-1a</t>
  </si>
  <si>
    <t>Dead End (with arrow)</t>
  </si>
  <si>
    <t>W14-2a</t>
  </si>
  <si>
    <t>No Outlet (with arrow)</t>
  </si>
  <si>
    <t>W14-3</t>
  </si>
  <si>
    <t>No Passing Zone</t>
  </si>
  <si>
    <t>Iso. Triangle</t>
  </si>
  <si>
    <t>Stop Here for Pedestrians</t>
  </si>
  <si>
    <t>Overhead Ped Crossing</t>
  </si>
  <si>
    <t>Bracing
Req'd</t>
  </si>
  <si>
    <t>Barcode
Sign
Inv.
(EACH)</t>
  </si>
  <si>
    <t>64 x</t>
  </si>
  <si>
    <t>Sign Description</t>
  </si>
  <si>
    <t>Sign Text /
Remarks</t>
  </si>
  <si>
    <t>SIGN LOCATION</t>
  </si>
  <si>
    <t>W15-1</t>
  </si>
  <si>
    <t>Playground</t>
  </si>
  <si>
    <t>W16-1P</t>
  </si>
  <si>
    <t>Share the Road</t>
  </si>
  <si>
    <t>W16-2P</t>
  </si>
  <si>
    <t>XX Feet</t>
  </si>
  <si>
    <t>W16-2aP</t>
  </si>
  <si>
    <t>XX Ft</t>
  </si>
  <si>
    <t>W16-3P</t>
  </si>
  <si>
    <t>W16-3aP</t>
  </si>
  <si>
    <t>XX Miles (1-line)</t>
  </si>
  <si>
    <t>XX Miles (2-lines)</t>
  </si>
  <si>
    <t>W16-4P</t>
  </si>
  <si>
    <t>Next XX Feet</t>
  </si>
  <si>
    <t>W16-5PL</t>
  </si>
  <si>
    <t>W16-5PR</t>
  </si>
  <si>
    <t>W16-6PL</t>
  </si>
  <si>
    <t>W16-6PR</t>
  </si>
  <si>
    <t>Turn Arrow (Left)</t>
  </si>
  <si>
    <t>Turn Arrow (Right)</t>
  </si>
  <si>
    <t>Advance Turn Arrow (Left)</t>
  </si>
  <si>
    <t>Advance Turn Arrow (Right)</t>
  </si>
  <si>
    <t>W16-7PL</t>
  </si>
  <si>
    <t>W16-7PR</t>
  </si>
  <si>
    <t>Downward Diagonal Arrow (Left)</t>
  </si>
  <si>
    <t>Downward Diagonal Arrow (Right)</t>
  </si>
  <si>
    <t>W16-8P</t>
  </si>
  <si>
    <t>Advance Street Name (1-line)</t>
  </si>
  <si>
    <t>Custom</t>
  </si>
  <si>
    <t>W16-8aP</t>
  </si>
  <si>
    <t>Advance Street Name (2-line)</t>
  </si>
  <si>
    <t>W16-9P</t>
  </si>
  <si>
    <t>Ahead</t>
  </si>
  <si>
    <t>W16-12P</t>
  </si>
  <si>
    <t>Traffic Circle</t>
  </si>
  <si>
    <t>W16-13P</t>
  </si>
  <si>
    <t>When Flashing</t>
  </si>
  <si>
    <t>W16-15P</t>
  </si>
  <si>
    <t>New</t>
  </si>
  <si>
    <t>W16-17P</t>
  </si>
  <si>
    <t>Roundabout</t>
  </si>
  <si>
    <t>W16-18P</t>
  </si>
  <si>
    <t>Notice</t>
  </si>
  <si>
    <t>W17-1</t>
  </si>
  <si>
    <t>Speed Hump</t>
  </si>
  <si>
    <t>W19-1</t>
  </si>
  <si>
    <t>Freeway Ends XX Miles</t>
  </si>
  <si>
    <t>W19-2</t>
  </si>
  <si>
    <t>Expressway Ends XX Miles</t>
  </si>
  <si>
    <t>W19-3</t>
  </si>
  <si>
    <t>Freeway Ends</t>
  </si>
  <si>
    <t>W19-4</t>
  </si>
  <si>
    <t>Expressway Ends</t>
  </si>
  <si>
    <t>W19-5</t>
  </si>
  <si>
    <t>All Traffic Must Exit</t>
  </si>
  <si>
    <t>W23-2</t>
  </si>
  <si>
    <t>New Traffic Pattern Ahead</t>
  </si>
  <si>
    <t>W25-1</t>
  </si>
  <si>
    <t>Oncoming Traffic Has Extended Green</t>
  </si>
  <si>
    <t>W25-2</t>
  </si>
  <si>
    <t>Oncoming Traffic May Have Extended Green</t>
  </si>
  <si>
    <t>Object Marker Type 2</t>
  </si>
  <si>
    <t>Object Marker Type 3 Left</t>
  </si>
  <si>
    <t>Object Marker Type 3 Right</t>
  </si>
  <si>
    <t>Object Marker Type 3 Center</t>
  </si>
  <si>
    <t>OM2-2V</t>
  </si>
  <si>
    <t>OM3-L</t>
  </si>
  <si>
    <t>OM3-R</t>
  </si>
  <si>
    <t>OM3-C</t>
  </si>
  <si>
    <t>OM1-3</t>
  </si>
  <si>
    <t>Object Marker Type 1</t>
  </si>
  <si>
    <t>OM4-3</t>
  </si>
  <si>
    <t>Object Marker Type 4</t>
  </si>
  <si>
    <t>M1-1</t>
  </si>
  <si>
    <t>Interstate Route Sign (2-digit)</t>
  </si>
  <si>
    <t>Blue &amp; Red</t>
  </si>
  <si>
    <t>W10-1</t>
  </si>
  <si>
    <t>W10-5</t>
  </si>
  <si>
    <t>W10-5P</t>
  </si>
  <si>
    <t>W10-11</t>
  </si>
  <si>
    <t>W10-11a</t>
  </si>
  <si>
    <t>W10-11b</t>
  </si>
  <si>
    <t>W10-12</t>
  </si>
  <si>
    <t>Rail Road Crossing Warning</t>
  </si>
  <si>
    <t>W10-2L</t>
  </si>
  <si>
    <t>W10-2R</t>
  </si>
  <si>
    <t>RR Crossing on Cross Road Left</t>
  </si>
  <si>
    <t>RR Crossing on Cross Road Right</t>
  </si>
  <si>
    <t>RR Crossing on Side Road Left</t>
  </si>
  <si>
    <t>RR Crossing on Side Road Right</t>
  </si>
  <si>
    <t>W10-3L</t>
  </si>
  <si>
    <t>W10-3R</t>
  </si>
  <si>
    <t>T Intersection with RR Crossing on Left</t>
  </si>
  <si>
    <t>W10-4L</t>
  </si>
  <si>
    <t>W10-4R</t>
  </si>
  <si>
    <t>T Intersection with RR Crossing on Right</t>
  </si>
  <si>
    <t>Low Ground Clearance (symb)</t>
  </si>
  <si>
    <t>Low Ground Clearance</t>
  </si>
  <si>
    <t>Storage Space Sign</t>
  </si>
  <si>
    <t>XX Feet Between Tracks and Highway</t>
  </si>
  <si>
    <t>XX Feet Between Highway and Tracks Behind You</t>
  </si>
  <si>
    <t>Skewed RR Crossing</t>
  </si>
  <si>
    <t>Circle</t>
  </si>
  <si>
    <t>Dia</t>
  </si>
  <si>
    <t>=</t>
  </si>
  <si>
    <t>W10-13P</t>
  </si>
  <si>
    <t>No Gates or Lights</t>
  </si>
  <si>
    <t>W10-15P</t>
  </si>
  <si>
    <t>Rough Crossing</t>
  </si>
  <si>
    <t>M1-1a</t>
  </si>
  <si>
    <t>Interstate Route Sign (3-digit)</t>
  </si>
  <si>
    <t>M1-4</t>
  </si>
  <si>
    <t>US Route Sign (1 or 2 digit)</t>
  </si>
  <si>
    <t>M1-4a</t>
  </si>
  <si>
    <t>US Route Sign (3 digit)</t>
  </si>
  <si>
    <t>M1-5</t>
  </si>
  <si>
    <t>State Route Sign (1 or 2 digit)</t>
  </si>
  <si>
    <t>M1-5a</t>
  </si>
  <si>
    <t>State Route Sign (3 or 4 digit)</t>
  </si>
  <si>
    <t>M2-1</t>
  </si>
  <si>
    <t>Junction</t>
  </si>
  <si>
    <t>M2-2</t>
  </si>
  <si>
    <t>Combination Junction</t>
  </si>
  <si>
    <t>M3-2</t>
  </si>
  <si>
    <t>M3-3</t>
  </si>
  <si>
    <t>M3-4</t>
  </si>
  <si>
    <t>M3-1</t>
  </si>
  <si>
    <t>North</t>
  </si>
  <si>
    <t>East</t>
  </si>
  <si>
    <t>South</t>
  </si>
  <si>
    <t>West</t>
  </si>
  <si>
    <t>M4-1</t>
  </si>
  <si>
    <t>M4-1a</t>
  </si>
  <si>
    <t>M4-2</t>
  </si>
  <si>
    <t>M4-3</t>
  </si>
  <si>
    <t>M4-4</t>
  </si>
  <si>
    <t>M4-5</t>
  </si>
  <si>
    <t>M4-6</t>
  </si>
  <si>
    <t>Alternate</t>
  </si>
  <si>
    <t>ALT</t>
  </si>
  <si>
    <t>By-Pass</t>
  </si>
  <si>
    <t>Business</t>
  </si>
  <si>
    <t>To</t>
  </si>
  <si>
    <t>End</t>
  </si>
  <si>
    <t>M4-7</t>
  </si>
  <si>
    <t>M4-7a</t>
  </si>
  <si>
    <t>Temporary</t>
  </si>
  <si>
    <t>TEMP</t>
  </si>
  <si>
    <t>M4-14</t>
  </si>
  <si>
    <t>Begin</t>
  </si>
  <si>
    <t>M5-3</t>
  </si>
  <si>
    <t>M5-4</t>
  </si>
  <si>
    <t>M5-5</t>
  </si>
  <si>
    <t>M5-6</t>
  </si>
  <si>
    <t>M6-3</t>
  </si>
  <si>
    <t>M6-4</t>
  </si>
  <si>
    <t>Advance Roundabout Turn Arrow</t>
  </si>
  <si>
    <t>M5-1R</t>
  </si>
  <si>
    <t>M5-2L</t>
  </si>
  <si>
    <t>M5-2R</t>
  </si>
  <si>
    <t>M5-1L</t>
  </si>
  <si>
    <t>Advance Left Turn Arrow</t>
  </si>
  <si>
    <t>Advance Right Turn Arrow</t>
  </si>
  <si>
    <r>
      <t>Advance Left 45</t>
    </r>
    <r>
      <rPr>
        <sz val="11"/>
        <color theme="1"/>
        <rFont val="Calibri"/>
        <family val="2"/>
      </rPr>
      <t>°</t>
    </r>
    <r>
      <rPr>
        <sz val="11"/>
        <color theme="1"/>
        <rFont val="Calibri"/>
        <family val="2"/>
        <scheme val="minor"/>
      </rPr>
      <t xml:space="preserve"> Turn Arrow</t>
    </r>
  </si>
  <si>
    <r>
      <t>Advance Right 45</t>
    </r>
    <r>
      <rPr>
        <sz val="11"/>
        <color theme="1"/>
        <rFont val="Calibri"/>
        <family val="2"/>
      </rPr>
      <t>°</t>
    </r>
    <r>
      <rPr>
        <sz val="11"/>
        <color theme="1"/>
        <rFont val="Calibri"/>
        <family val="2"/>
        <scheme val="minor"/>
      </rPr>
      <t xml:space="preserve"> Turn Arrow</t>
    </r>
  </si>
  <si>
    <t>M6-1L</t>
  </si>
  <si>
    <t>M6-1R</t>
  </si>
  <si>
    <t>Left Arrow</t>
  </si>
  <si>
    <t>Right Arrow</t>
  </si>
  <si>
    <t>Upward Right Diagonal Arrow</t>
  </si>
  <si>
    <t>M6-2R</t>
  </si>
  <si>
    <t>M6-2L</t>
  </si>
  <si>
    <t>Upward Left Diagonal Arrow</t>
  </si>
  <si>
    <t>M6-2aL</t>
  </si>
  <si>
    <t>Downward Left Diagonal Arrow</t>
  </si>
  <si>
    <t>Downward Right Diagonal Arrow</t>
  </si>
  <si>
    <t>M6-2aR</t>
  </si>
  <si>
    <t>Upward Left Diagonal Double Arrow</t>
  </si>
  <si>
    <t>M6-5L</t>
  </si>
  <si>
    <t>M6-5R</t>
  </si>
  <si>
    <t>Upward Right Diagonal Double Arrow</t>
  </si>
  <si>
    <t>M6-6L</t>
  </si>
  <si>
    <t>M6-6R</t>
  </si>
  <si>
    <t>M6-7L</t>
  </si>
  <si>
    <t>Straight &amp; Upward Right Diagonal Arrows</t>
  </si>
  <si>
    <t>Straight &amp; Left Arrows</t>
  </si>
  <si>
    <t>Straight &amp; Right Arrows</t>
  </si>
  <si>
    <t>Straight &amp; Upward Left Diagonal Arrows</t>
  </si>
  <si>
    <t>M6-7R</t>
  </si>
  <si>
    <t>Straight Arrow</t>
  </si>
  <si>
    <t>Horizontal Double Arrow</t>
  </si>
  <si>
    <t>D1-1</t>
  </si>
  <si>
    <t>D1-1a</t>
  </si>
  <si>
    <t>D1-1d</t>
  </si>
  <si>
    <t>D1-1e</t>
  </si>
  <si>
    <t>D1-2</t>
  </si>
  <si>
    <t>D1-2a</t>
  </si>
  <si>
    <t>D1-2d</t>
  </si>
  <si>
    <t>D1-3</t>
  </si>
  <si>
    <t>D1-3a</t>
  </si>
  <si>
    <t>D1-3d</t>
  </si>
  <si>
    <t>D2-1</t>
  </si>
  <si>
    <t>D2-2</t>
  </si>
  <si>
    <t>D2-3</t>
  </si>
  <si>
    <t>D3-1</t>
  </si>
  <si>
    <t>D3-1a</t>
  </si>
  <si>
    <t>D3-2</t>
  </si>
  <si>
    <t>Destination ( 1 line)</t>
  </si>
  <si>
    <t>Destination and Distance (1 line)</t>
  </si>
  <si>
    <t>Circular Intersection Departure Guide</t>
  </si>
  <si>
    <t>Destination (2 lines)</t>
  </si>
  <si>
    <t>Destination and Distance (2 lines)</t>
  </si>
  <si>
    <t>Destination and Distance (3 lines)</t>
  </si>
  <si>
    <t>Circular Intersection Destination (1 line)</t>
  </si>
  <si>
    <t>Circular Intersection Destination (2 lines)</t>
  </si>
  <si>
    <t>Destination (3 lines)</t>
  </si>
  <si>
    <t>Circular Intersection Destination (3 lines)</t>
  </si>
  <si>
    <t>Distance (1 line)</t>
  </si>
  <si>
    <t>Distance (3 lines)</t>
  </si>
  <si>
    <t>Distance (2 lines)</t>
  </si>
  <si>
    <t>Green</t>
  </si>
  <si>
    <t>Advance Street Name(2 lines)</t>
  </si>
  <si>
    <t>Advance Street Name(3 lines)</t>
  </si>
  <si>
    <t>Advance Street Name(4 lines)</t>
  </si>
  <si>
    <t>D3-2a</t>
  </si>
  <si>
    <t>D3-2b</t>
  </si>
  <si>
    <t>Street Name</t>
  </si>
  <si>
    <t>Street Name with Shield</t>
  </si>
  <si>
    <t>D10-1</t>
  </si>
  <si>
    <t>D10-2</t>
  </si>
  <si>
    <t>D10-3</t>
  </si>
  <si>
    <t>D10-4</t>
  </si>
  <si>
    <t>D10-5</t>
  </si>
  <si>
    <t>Enhanced Mile Marker</t>
  </si>
  <si>
    <t>Mile Marker (1 digit)</t>
  </si>
  <si>
    <t>Mile Marker (2 digit)</t>
  </si>
  <si>
    <t>Mile Marker (3 digit)</t>
  </si>
  <si>
    <t>Intermediate Enhanced Mile Marker</t>
  </si>
  <si>
    <t>I-2</t>
  </si>
  <si>
    <t>Jurisdictional Boundary</t>
  </si>
  <si>
    <t>I-3</t>
  </si>
  <si>
    <t>Geographical Feature</t>
  </si>
  <si>
    <t>I-5</t>
  </si>
  <si>
    <t>Airport</t>
  </si>
  <si>
    <t>I-6</t>
  </si>
  <si>
    <t>Bus Station</t>
  </si>
  <si>
    <t>I-7</t>
  </si>
  <si>
    <t>Train Station</t>
  </si>
  <si>
    <t>I-8</t>
  </si>
  <si>
    <t>Library</t>
  </si>
  <si>
    <t>I-9</t>
  </si>
  <si>
    <t>Vehicle Ferry Terminal</t>
  </si>
  <si>
    <t>I-11</t>
  </si>
  <si>
    <t>I-12</t>
  </si>
  <si>
    <t>Recycling Collection Center</t>
  </si>
  <si>
    <t>Light Rail Transit Station</t>
  </si>
  <si>
    <t>D9-2</t>
  </si>
  <si>
    <t>Hospital</t>
  </si>
  <si>
    <t>Blue</t>
  </si>
  <si>
    <t>D9-6</t>
  </si>
  <si>
    <t>D9-6P</t>
  </si>
  <si>
    <t>Van Accessible</t>
  </si>
  <si>
    <t>D9-13</t>
  </si>
  <si>
    <t>Emergency Medical Services</t>
  </si>
  <si>
    <t>D9-13aP</t>
  </si>
  <si>
    <t>Hospital (plaque)</t>
  </si>
  <si>
    <t>D9-13bP</t>
  </si>
  <si>
    <t>Ambulance Station (plaque)</t>
  </si>
  <si>
    <t>D9-13cP</t>
  </si>
  <si>
    <t>Emergency Medical Care (plaque)</t>
  </si>
  <si>
    <t>D9-13dP</t>
  </si>
  <si>
    <t>Trauma Center (plaque)</t>
  </si>
  <si>
    <t>D9-14</t>
  </si>
  <si>
    <t>Police</t>
  </si>
  <si>
    <t>&lt;COUNTY&gt;</t>
  </si>
  <si>
    <t>Steel Post - Type 1</t>
  </si>
  <si>
    <t>Assembly
ID</t>
  </si>
  <si>
    <t>Estimated
Length of
2'' Post
(ft)</t>
  </si>
  <si>
    <t>Estimated
Length of
2-1/2''
Post
(ft)</t>
  </si>
  <si>
    <t>2-1/4''
Stiffener
Req'd
(incdntl
to post)</t>
  </si>
  <si>
    <t>Approx.
Mile
Point</t>
  </si>
  <si>
    <t>Text/
Symbol
Color</t>
  </si>
  <si>
    <t>Approx
Offset
(ft)</t>
  </si>
  <si>
    <t>Approx
Station</t>
  </si>
  <si>
    <t>Bracing
(Stiffener)
Required</t>
  </si>
  <si>
    <t>S1-1</t>
  </si>
  <si>
    <t>School</t>
  </si>
  <si>
    <t>S3-1</t>
  </si>
  <si>
    <t>School Bus Stop Ahead</t>
  </si>
  <si>
    <t>S3-2</t>
  </si>
  <si>
    <t>S4-5</t>
  </si>
  <si>
    <t>S4-5a</t>
  </si>
  <si>
    <t>S5-1</t>
  </si>
  <si>
    <t>S5-2</t>
  </si>
  <si>
    <t>S5-3</t>
  </si>
  <si>
    <t>S4-1P</t>
  </si>
  <si>
    <t>S4-2P</t>
  </si>
  <si>
    <t>S4-3P</t>
  </si>
  <si>
    <t>S4-4P</t>
  </si>
  <si>
    <t>S4-6P</t>
  </si>
  <si>
    <t>S4-7P</t>
  </si>
  <si>
    <t>Reduced School Speed Limit Ahead</t>
  </si>
  <si>
    <t>School Speed Limit XX When Flashing</t>
  </si>
  <si>
    <t>School Bus Turn Ahead</t>
  </si>
  <si>
    <t>End School Zone</t>
  </si>
  <si>
    <t>End School Speed Limit</t>
  </si>
  <si>
    <t>X:XX to X:XX AM
X:XX to X:XX PM</t>
  </si>
  <si>
    <t>When Children Are Present</t>
  </si>
  <si>
    <t>Mon-Fri</t>
  </si>
  <si>
    <t>All Year</t>
  </si>
  <si>
    <t>School Area Sign</t>
  </si>
  <si>
    <t>Pentagon</t>
  </si>
  <si>
    <t>XX MPH School Zone Ahead</t>
  </si>
  <si>
    <t>Suggested Post Length</t>
  </si>
  <si>
    <t>Height
Above
Pvmnt</t>
  </si>
  <si>
    <t>XI</t>
  </si>
  <si>
    <t>On Existing Sign Post(s)</t>
  </si>
  <si>
    <t>Approx 
Centroid 
Height</t>
  </si>
  <si>
    <t>The suggested post length is an estimated post length for the specific sign in the row.  This value includes an "extra" 
1 ft as fluff. When placing multiple signs on one assembly, the user will need to use the suggested post length plus 
the height of the other signs.  Also, when placing multiple signs on one assembly, the user will also have to either 
edit the Centroid Height formula to account for the additional signs or manually calculate the Centroid Height.</t>
  </si>
  <si>
    <t>Remove &amp; Relocate Sheet Signs</t>
  </si>
  <si>
    <t>Remove &amp; Relocate Sign Assemblies</t>
  </si>
  <si>
    <t>NOTE concerning the "Suggested Post Length" and "Approx Centroid Height" calculations</t>
  </si>
  <si>
    <t>HSIP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</si>
</sst>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
  </numFmts>
  <fonts count="6"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font>
    <font>
      <b/>
      <sz val="14"/>
      <color theme="1"/>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13">
    <xf numFmtId="0" fontId="0" fillId="0" borderId="0" xfId="0"/>
    <xf numFmtId="0" fontId="1"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Alignment="1">
      <alignment vertical="center"/>
    </xf>
    <xf numFmtId="165"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164" fontId="0" fillId="0" borderId="0" xfId="0" applyNumberFormat="1" applyAlignment="1">
      <alignment horizontal="center" vertical="center"/>
    </xf>
    <xf numFmtId="0" fontId="1" fillId="0" borderId="1" xfId="0" applyFont="1" applyBorder="1" applyAlignment="1">
      <alignment horizontal="center" vertical="center" wrapText="1"/>
    </xf>
    <xf numFmtId="0" fontId="0" fillId="3" borderId="2" xfId="0" applyFill="1" applyBorder="1" applyAlignment="1">
      <alignment horizontal="right" vertical="center" wrapText="1"/>
    </xf>
    <xf numFmtId="0" fontId="0" fillId="0" borderId="3" xfId="0" applyBorder="1" applyAlignment="1">
      <alignment horizontal="center" vertical="center" wrapText="1"/>
    </xf>
    <xf numFmtId="0" fontId="0" fillId="3" borderId="4" xfId="0" applyFill="1" applyBorder="1" applyAlignment="1">
      <alignment horizontal="left" vertical="center" wrapText="1"/>
    </xf>
    <xf numFmtId="0" fontId="0" fillId="4" borderId="2" xfId="0" applyFill="1" applyBorder="1" applyAlignment="1">
      <alignment horizontal="right" vertical="center" wrapText="1"/>
    </xf>
    <xf numFmtId="0" fontId="0" fillId="4" borderId="4" xfId="0" applyFill="1" applyBorder="1" applyAlignment="1">
      <alignment horizontal="left" vertical="center" wrapText="1"/>
    </xf>
    <xf numFmtId="0" fontId="0" fillId="5" borderId="2" xfId="0" applyFill="1" applyBorder="1" applyAlignment="1">
      <alignment horizontal="right" vertical="center" wrapText="1"/>
    </xf>
    <xf numFmtId="0" fontId="0" fillId="5" borderId="4" xfId="0" applyFill="1" applyBorder="1" applyAlignment="1">
      <alignment horizontal="left" vertical="center" wrapText="1"/>
    </xf>
    <xf numFmtId="0" fontId="0" fillId="6" borderId="2" xfId="0" quotePrefix="1" applyFill="1" applyBorder="1" applyAlignment="1">
      <alignment horizontal="right" vertical="center" wrapText="1"/>
    </xf>
    <xf numFmtId="0" fontId="0" fillId="6" borderId="4" xfId="0" quotePrefix="1" applyFill="1" applyBorder="1" applyAlignment="1">
      <alignment horizontal="left" vertical="center" wrapText="1"/>
    </xf>
    <xf numFmtId="0" fontId="0" fillId="7" borderId="2" xfId="0" applyFill="1" applyBorder="1" applyAlignment="1">
      <alignment horizontal="right" vertical="center" wrapText="1"/>
    </xf>
    <xf numFmtId="0" fontId="0" fillId="7" borderId="4" xfId="0" applyFill="1" applyBorder="1" applyAlignment="1">
      <alignment horizontal="left" vertical="center" wrapText="1"/>
    </xf>
    <xf numFmtId="0" fontId="0" fillId="0" borderId="1" xfId="0" applyBorder="1" applyAlignment="1">
      <alignment horizontal="center" vertical="center"/>
    </xf>
    <xf numFmtId="2" fontId="1" fillId="0" borderId="1" xfId="0" applyNumberFormat="1" applyFont="1" applyBorder="1" applyAlignment="1">
      <alignment horizontal="center" vertical="center" wrapText="1"/>
    </xf>
    <xf numFmtId="2" fontId="0" fillId="0" borderId="1" xfId="0" applyNumberFormat="1" applyBorder="1" applyAlignment="1">
      <alignment horizontal="center" vertical="center"/>
    </xf>
    <xf numFmtId="2" fontId="0" fillId="0" borderId="0" xfId="0" applyNumberFormat="1" applyAlignment="1">
      <alignment horizontal="center" vertical="center"/>
    </xf>
    <xf numFmtId="1" fontId="0" fillId="0" borderId="0" xfId="0" applyNumberFormat="1" applyFont="1" applyAlignment="1">
      <alignment horizontal="center" vertical="center"/>
    </xf>
    <xf numFmtId="164" fontId="0" fillId="0" borderId="0" xfId="0" applyNumberFormat="1" applyFont="1" applyAlignment="1">
      <alignment horizontal="center" vertical="center"/>
    </xf>
    <xf numFmtId="165" fontId="0" fillId="0" borderId="0" xfId="0" applyNumberFormat="1" applyFont="1" applyAlignment="1">
      <alignment horizontal="center" vertical="center"/>
    </xf>
    <xf numFmtId="0" fontId="1" fillId="0" borderId="0" xfId="0" applyFont="1" applyBorder="1" applyAlignment="1">
      <alignment vertical="center" wrapText="1"/>
    </xf>
    <xf numFmtId="0" fontId="0" fillId="0" borderId="0" xfId="0" applyBorder="1" applyAlignment="1">
      <alignment horizontal="center" vertical="center"/>
    </xf>
    <xf numFmtId="0" fontId="1" fillId="0" borderId="0" xfId="0" applyFont="1" applyBorder="1" applyAlignment="1">
      <alignment horizontal="center" vertical="center" wrapText="1"/>
    </xf>
    <xf numFmtId="1" fontId="0" fillId="0" borderId="1" xfId="0" applyNumberFormat="1" applyBorder="1" applyAlignment="1">
      <alignment horizontal="center" vertical="center"/>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right" vertical="center"/>
    </xf>
    <xf numFmtId="0" fontId="0" fillId="0" borderId="4" xfId="0" applyBorder="1" applyAlignment="1">
      <alignment horizontal="left" vertical="center"/>
    </xf>
    <xf numFmtId="0" fontId="2" fillId="0" borderId="0" xfId="0" applyNumberFormat="1" applyFont="1" applyAlignment="1">
      <alignment vertical="center"/>
    </xf>
    <xf numFmtId="0" fontId="0" fillId="0" borderId="0" xfId="0" applyNumberFormat="1" applyAlignment="1">
      <alignment horizontal="center" vertical="center"/>
    </xf>
    <xf numFmtId="0"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1" fillId="0" borderId="0" xfId="0" applyFont="1" applyAlignment="1">
      <alignment horizontal="center" vertical="center"/>
    </xf>
    <xf numFmtId="166" fontId="0" fillId="0" borderId="0" xfId="0" applyNumberFormat="1" applyAlignment="1">
      <alignment horizontal="center" vertical="center"/>
    </xf>
    <xf numFmtId="0" fontId="0" fillId="0" borderId="0" xfId="0" applyNumberFormat="1" applyFont="1" applyAlignment="1">
      <alignment horizontal="center" vertical="center"/>
    </xf>
    <xf numFmtId="2" fontId="0" fillId="0" borderId="0" xfId="0" applyNumberFormat="1" applyFont="1" applyAlignment="1">
      <alignment horizontal="center" vertical="center"/>
    </xf>
    <xf numFmtId="166" fontId="0" fillId="0" borderId="0" xfId="0" applyNumberFormat="1" applyFont="1" applyAlignment="1">
      <alignment horizontal="center" vertical="center"/>
    </xf>
    <xf numFmtId="0" fontId="0" fillId="0" borderId="1" xfId="0" applyFill="1" applyBorder="1" applyAlignment="1">
      <alignment horizontal="center" vertical="center"/>
    </xf>
    <xf numFmtId="1" fontId="2" fillId="0" borderId="0" xfId="0" applyNumberFormat="1" applyFont="1" applyAlignment="1">
      <alignment vertical="center"/>
    </xf>
    <xf numFmtId="0" fontId="1" fillId="0" borderId="0" xfId="0" applyNumberFormat="1" applyFont="1" applyAlignment="1">
      <alignment vertical="center"/>
    </xf>
    <xf numFmtId="2"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2" borderId="1" xfId="0" applyFill="1" applyBorder="1" applyAlignment="1">
      <alignment horizontal="center" vertical="center" wrapText="1"/>
    </xf>
    <xf numFmtId="0" fontId="0" fillId="0" borderId="3" xfId="0" applyBorder="1" applyAlignment="1">
      <alignment horizontal="left" vertical="center"/>
    </xf>
    <xf numFmtId="0" fontId="0" fillId="2" borderId="1" xfId="0" applyNumberFormat="1" applyFill="1" applyBorder="1" applyAlignment="1">
      <alignment horizontal="center" vertical="center"/>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0" xfId="0" applyNumberFormat="1" applyBorder="1" applyAlignment="1">
      <alignment horizontal="center" vertical="center"/>
    </xf>
    <xf numFmtId="0" fontId="1" fillId="0" borderId="11" xfId="0" applyNumberFormat="1" applyFont="1" applyBorder="1" applyAlignment="1">
      <alignment vertical="center"/>
    </xf>
    <xf numFmtId="2" fontId="0" fillId="0" borderId="11" xfId="0" applyNumberFormat="1" applyBorder="1" applyAlignment="1">
      <alignment vertical="center"/>
    </xf>
    <xf numFmtId="1" fontId="0" fillId="0" borderId="11" xfId="0" applyNumberFormat="1" applyBorder="1" applyAlignment="1">
      <alignment vertical="center"/>
    </xf>
    <xf numFmtId="0" fontId="2" fillId="0" borderId="5" xfId="0" applyNumberFormat="1" applyFont="1" applyBorder="1" applyAlignment="1">
      <alignment vertical="center"/>
    </xf>
    <xf numFmtId="0" fontId="4" fillId="0" borderId="5" xfId="0" applyNumberFormat="1" applyFont="1" applyBorder="1" applyAlignment="1">
      <alignment vertical="center"/>
    </xf>
    <xf numFmtId="0"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2" borderId="1" xfId="0" applyNumberFormat="1" applyFont="1" applyFill="1" applyBorder="1" applyAlignment="1">
      <alignment vertical="center" wrapText="1"/>
    </xf>
    <xf numFmtId="0" fontId="0" fillId="0" borderId="1" xfId="0" applyBorder="1" applyAlignment="1">
      <alignment vertical="center"/>
    </xf>
    <xf numFmtId="0" fontId="1" fillId="0" borderId="6" xfId="0" applyNumberFormat="1" applyFont="1" applyFill="1" applyBorder="1" applyAlignment="1">
      <alignment horizontal="center" vertical="center" wrapText="1"/>
    </xf>
    <xf numFmtId="165" fontId="1" fillId="0" borderId="6"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0" fillId="0" borderId="11" xfId="0" applyBorder="1" applyAlignment="1">
      <alignment horizontal="center" vertical="center" wrapText="1"/>
    </xf>
    <xf numFmtId="2" fontId="0" fillId="0" borderId="11" xfId="0" applyNumberFormat="1" applyBorder="1" applyAlignment="1">
      <alignment horizontal="center" vertical="center" wrapText="1"/>
    </xf>
    <xf numFmtId="0"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1" fillId="2" borderId="0" xfId="0" applyNumberFormat="1" applyFont="1" applyFill="1" applyBorder="1" applyAlignment="1">
      <alignment horizontal="center" vertical="center" wrapText="1"/>
    </xf>
    <xf numFmtId="166" fontId="1" fillId="0" borderId="1" xfId="0" applyNumberFormat="1" applyFont="1" applyBorder="1" applyAlignment="1">
      <alignment horizontal="center" vertical="center" wrapText="1"/>
    </xf>
    <xf numFmtId="2" fontId="0" fillId="0" borderId="0" xfId="0" applyNumberFormat="1" applyBorder="1" applyAlignment="1">
      <alignment horizontal="center" vertical="center" wrapText="1"/>
    </xf>
    <xf numFmtId="2" fontId="0" fillId="0" borderId="0" xfId="0" applyNumberFormat="1" applyBorder="1" applyAlignment="1">
      <alignment horizontal="right" vertical="center" indent="1"/>
    </xf>
    <xf numFmtId="0" fontId="1" fillId="8" borderId="0" xfId="0" applyNumberFormat="1" applyFont="1" applyFill="1" applyAlignment="1">
      <alignment horizontal="left" vertical="center" wrapText="1"/>
    </xf>
    <xf numFmtId="0" fontId="1" fillId="0" borderId="0" xfId="0" applyNumberFormat="1" applyFont="1" applyAlignment="1">
      <alignment horizontal="left" vertical="center"/>
    </xf>
    <xf numFmtId="0" fontId="0" fillId="0" borderId="1" xfId="0" applyBorder="1" applyAlignment="1">
      <alignment horizontal="center" vertical="center"/>
    </xf>
    <xf numFmtId="0" fontId="1" fillId="0" borderId="1" xfId="0" applyNumberFormat="1" applyFont="1" applyBorder="1" applyAlignment="1">
      <alignment horizontal="center" vertical="center"/>
    </xf>
    <xf numFmtId="165" fontId="0" fillId="0" borderId="1" xfId="0" applyNumberFormat="1" applyBorder="1" applyAlignment="1">
      <alignment horizontal="right" vertical="center" indent="1"/>
    </xf>
    <xf numFmtId="0" fontId="0" fillId="0" borderId="1" xfId="0" applyBorder="1" applyAlignment="1">
      <alignment horizontal="right" vertical="center" indent="1"/>
    </xf>
    <xf numFmtId="0" fontId="0" fillId="0" borderId="2" xfId="0" applyBorder="1" applyAlignment="1">
      <alignment horizontal="right" vertical="center" indent="1"/>
    </xf>
    <xf numFmtId="0" fontId="1" fillId="0" borderId="2" xfId="0" applyNumberFormat="1" applyFont="1" applyBorder="1" applyAlignment="1">
      <alignment horizontal="center" vertical="center"/>
    </xf>
    <xf numFmtId="0" fontId="1" fillId="2" borderId="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0" borderId="6"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2" fontId="0" fillId="0" borderId="2" xfId="0" applyNumberFormat="1" applyBorder="1" applyAlignment="1">
      <alignment horizontal="right" vertical="center" indent="1"/>
    </xf>
    <xf numFmtId="2" fontId="0" fillId="0" borderId="3" xfId="0" applyNumberFormat="1" applyBorder="1" applyAlignment="1">
      <alignment horizontal="right" vertical="center" indent="1"/>
    </xf>
    <xf numFmtId="2" fontId="0" fillId="0" borderId="4" xfId="0" applyNumberFormat="1" applyBorder="1" applyAlignment="1">
      <alignment horizontal="right" vertical="center" indent="1"/>
    </xf>
    <xf numFmtId="0" fontId="4" fillId="0" borderId="5" xfId="0" applyNumberFormat="1" applyFont="1" applyBorder="1" applyAlignment="1">
      <alignment horizontal="right" vertical="center"/>
    </xf>
    <xf numFmtId="0" fontId="4" fillId="0" borderId="5" xfId="0" applyNumberFormat="1" applyFont="1" applyBorder="1" applyAlignment="1">
      <alignment horizontal="left" vertical="center"/>
    </xf>
    <xf numFmtId="0" fontId="1" fillId="0" borderId="13" xfId="0" applyNumberFormat="1" applyFont="1" applyBorder="1" applyAlignment="1">
      <alignment horizontal="center" vertical="center" wrapText="1"/>
    </xf>
    <xf numFmtId="0" fontId="1" fillId="0" borderId="9"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1"/>
  <sheetViews>
    <sheetView tabSelected="1" zoomScaleNormal="100" workbookViewId="0">
      <pane xSplit="12" ySplit="3" topLeftCell="M4" activePane="bottomRight" state="frozen"/>
      <selection pane="topRight" activeCell="L1" sqref="L1"/>
      <selection pane="bottomLeft" activeCell="A4" sqref="A4"/>
      <selection pane="bottomRight" activeCell="P1" sqref="P1:R1"/>
    </sheetView>
  </sheetViews>
  <sheetFormatPr defaultColWidth="9.1796875" defaultRowHeight="14.5" x14ac:dyDescent="0.35"/>
  <cols>
    <col min="1" max="1" width="9.54296875" style="6" bestFit="1" customWidth="1"/>
    <col min="2" max="2" width="5.7265625" style="39" customWidth="1"/>
    <col min="3" max="3" width="7.7265625" style="7" customWidth="1"/>
    <col min="4" max="4" width="7.7265625" style="8" customWidth="1"/>
    <col min="5" max="5" width="8.26953125" style="5" customWidth="1"/>
    <col min="6" max="6" width="9.453125" style="6" customWidth="1"/>
    <col min="7" max="7" width="9.26953125" style="39" customWidth="1"/>
    <col min="8" max="8" width="23.54296875" style="42" customWidth="1"/>
    <col min="9" max="9" width="14.26953125" style="42" customWidth="1"/>
    <col min="10" max="10" width="4.7265625" style="6" customWidth="1"/>
    <col min="11" max="11" width="3" style="6" customWidth="1"/>
    <col min="12" max="12" width="4.7265625" style="6" customWidth="1"/>
    <col min="13" max="13" width="11.26953125" style="42" customWidth="1"/>
    <col min="14" max="14" width="11.54296875" style="42" customWidth="1"/>
    <col min="15" max="15" width="9.1796875" style="42" customWidth="1"/>
    <col min="16" max="17" width="10.453125" style="24" customWidth="1"/>
    <col min="18" max="18" width="22.7265625" style="42" customWidth="1"/>
    <col min="19" max="19" width="7.7265625" style="6" customWidth="1"/>
    <col min="20" max="20" width="6.453125" style="6" customWidth="1"/>
    <col min="21" max="22" width="10" style="6" customWidth="1"/>
    <col min="23" max="23" width="9" style="6" customWidth="1"/>
    <col min="24" max="24" width="10.1796875" style="7" customWidth="1"/>
    <col min="25" max="25" width="8.453125" style="7" customWidth="1"/>
    <col min="26" max="26" width="6.453125" style="6" customWidth="1"/>
    <col min="27" max="27" width="25" style="6" customWidth="1"/>
    <col min="28" max="28" width="7.1796875" style="6" customWidth="1"/>
    <col min="29" max="29" width="13.54296875" style="6" customWidth="1"/>
    <col min="30" max="30" width="10.54296875" style="6" customWidth="1"/>
    <col min="31" max="31" width="10" style="5" customWidth="1"/>
    <col min="32" max="32" width="11.7265625" style="6" customWidth="1"/>
    <col min="33" max="33" width="10" style="45" customWidth="1"/>
    <col min="34" max="35" width="8.81640625" style="45" customWidth="1"/>
    <col min="36" max="36" width="9.1796875" style="45"/>
    <col min="37" max="38" width="10.7265625" style="45" customWidth="1"/>
    <col min="39" max="39" width="103.7265625" style="6" customWidth="1"/>
    <col min="40" max="16384" width="9.1796875" style="6"/>
  </cols>
  <sheetData>
    <row r="1" spans="1:39" s="39" customFormat="1" ht="22.5" customHeight="1" x14ac:dyDescent="0.35">
      <c r="A1" s="100" t="s">
        <v>39</v>
      </c>
      <c r="B1" s="100"/>
      <c r="C1" s="100"/>
      <c r="D1" s="100"/>
      <c r="E1" s="100"/>
      <c r="F1" s="100"/>
      <c r="G1" s="100"/>
      <c r="H1" s="100"/>
      <c r="I1" s="100"/>
      <c r="J1" s="100" t="s">
        <v>953</v>
      </c>
      <c r="K1" s="100"/>
      <c r="L1" s="100"/>
      <c r="M1" s="100"/>
      <c r="N1" s="64" t="s">
        <v>26</v>
      </c>
      <c r="O1" s="64"/>
      <c r="P1" s="101" t="s">
        <v>38</v>
      </c>
      <c r="Q1" s="101"/>
      <c r="R1" s="101"/>
      <c r="S1" s="64" t="s">
        <v>1001</v>
      </c>
      <c r="T1" s="63"/>
      <c r="U1" s="38"/>
      <c r="V1" s="38"/>
      <c r="W1" s="38"/>
      <c r="X1" s="50"/>
      <c r="Y1" s="50"/>
      <c r="AA1" s="90" t="s">
        <v>70</v>
      </c>
      <c r="AB1" s="91"/>
      <c r="AC1" s="91"/>
      <c r="AD1" s="91"/>
      <c r="AE1" s="91"/>
      <c r="AF1" s="91"/>
      <c r="AG1" s="91"/>
      <c r="AH1" s="91"/>
      <c r="AI1" s="91"/>
      <c r="AJ1" s="91"/>
      <c r="AK1" s="91"/>
      <c r="AL1" s="78"/>
    </row>
    <row r="2" spans="1:39" s="39" customFormat="1" ht="15" customHeight="1" x14ac:dyDescent="0.35">
      <c r="A2" s="85" t="s">
        <v>678</v>
      </c>
      <c r="B2" s="85"/>
      <c r="C2" s="85"/>
      <c r="D2" s="85"/>
      <c r="E2" s="85"/>
      <c r="F2" s="85"/>
      <c r="G2" s="96" t="s">
        <v>6</v>
      </c>
      <c r="H2" s="92" t="s">
        <v>676</v>
      </c>
      <c r="I2" s="92" t="s">
        <v>677</v>
      </c>
      <c r="J2" s="103" t="s">
        <v>7</v>
      </c>
      <c r="K2" s="104"/>
      <c r="L2" s="105"/>
      <c r="M2" s="96" t="s">
        <v>8</v>
      </c>
      <c r="N2" s="96"/>
      <c r="O2" s="96"/>
      <c r="P2" s="96" t="s">
        <v>81</v>
      </c>
      <c r="Q2" s="96" t="s">
        <v>82</v>
      </c>
      <c r="R2" s="96" t="s">
        <v>30</v>
      </c>
      <c r="S2" s="96" t="s">
        <v>673</v>
      </c>
      <c r="T2" s="96" t="s">
        <v>33</v>
      </c>
      <c r="U2" s="96" t="s">
        <v>956</v>
      </c>
      <c r="V2" s="92" t="s">
        <v>957</v>
      </c>
      <c r="W2" s="92" t="s">
        <v>958</v>
      </c>
      <c r="X2" s="94" t="s">
        <v>79</v>
      </c>
      <c r="Y2" s="94" t="s">
        <v>674</v>
      </c>
      <c r="AA2" s="67"/>
      <c r="AB2" s="67"/>
      <c r="AC2" s="67"/>
      <c r="AD2" s="67"/>
      <c r="AE2" s="67"/>
      <c r="AF2" s="67"/>
      <c r="AG2" s="67"/>
      <c r="AH2" s="67"/>
      <c r="AI2" s="67"/>
      <c r="AJ2" s="67"/>
      <c r="AK2" s="67"/>
      <c r="AL2" s="67"/>
      <c r="AM2" s="83" t="s">
        <v>1000</v>
      </c>
    </row>
    <row r="3" spans="1:39" s="39" customFormat="1" ht="60" customHeight="1" x14ac:dyDescent="0.35">
      <c r="A3" s="65" t="s">
        <v>955</v>
      </c>
      <c r="B3" s="65" t="s">
        <v>32</v>
      </c>
      <c r="C3" s="65" t="s">
        <v>961</v>
      </c>
      <c r="D3" s="65" t="s">
        <v>962</v>
      </c>
      <c r="E3" s="65" t="s">
        <v>959</v>
      </c>
      <c r="F3" s="65" t="s">
        <v>31</v>
      </c>
      <c r="G3" s="92"/>
      <c r="H3" s="93"/>
      <c r="I3" s="102"/>
      <c r="J3" s="106"/>
      <c r="K3" s="107"/>
      <c r="L3" s="108"/>
      <c r="M3" s="66" t="s">
        <v>960</v>
      </c>
      <c r="N3" s="66" t="s">
        <v>11</v>
      </c>
      <c r="O3" s="66" t="s">
        <v>12</v>
      </c>
      <c r="P3" s="92"/>
      <c r="Q3" s="92"/>
      <c r="R3" s="92"/>
      <c r="S3" s="92"/>
      <c r="T3" s="92"/>
      <c r="U3" s="92"/>
      <c r="V3" s="93"/>
      <c r="W3" s="93"/>
      <c r="X3" s="95"/>
      <c r="Y3" s="95"/>
      <c r="AA3" s="65" t="s">
        <v>55</v>
      </c>
      <c r="AB3" s="65" t="s">
        <v>56</v>
      </c>
      <c r="AC3" s="69" t="s">
        <v>66</v>
      </c>
      <c r="AD3" s="69" t="s">
        <v>68</v>
      </c>
      <c r="AE3" s="70" t="s">
        <v>69</v>
      </c>
      <c r="AF3" s="65" t="s">
        <v>71</v>
      </c>
      <c r="AG3" s="71" t="s">
        <v>74</v>
      </c>
      <c r="AH3" s="71" t="s">
        <v>77</v>
      </c>
      <c r="AI3" s="71" t="s">
        <v>993</v>
      </c>
      <c r="AJ3" s="71" t="s">
        <v>67</v>
      </c>
      <c r="AK3" s="71" t="s">
        <v>992</v>
      </c>
      <c r="AL3" s="79" t="s">
        <v>996</v>
      </c>
      <c r="AM3" s="82" t="s">
        <v>997</v>
      </c>
    </row>
    <row r="4" spans="1:39" x14ac:dyDescent="0.35">
      <c r="A4" s="21"/>
      <c r="B4" s="40"/>
      <c r="C4" s="53"/>
      <c r="D4" s="32"/>
      <c r="E4" s="33">
        <f t="shared" ref="E4:E11" si="0">D4/5280</f>
        <v>0</v>
      </c>
      <c r="F4" s="21"/>
      <c r="G4" s="40"/>
      <c r="H4" s="35" t="e">
        <f>VLOOKUP(G4,MUTCDCodes!$A$4:$B$500,2,0)</f>
        <v>#N/A</v>
      </c>
      <c r="I4" s="35"/>
      <c r="J4" s="36" t="str">
        <f>IF($AA4="Conventional Single Lane",VLOOKUP($G4,MUTCDCodes!$A$4:$G$500,7,0),IF($AA4="Conventional Multi-Lane",VLOOKUP($G4,MUTCDCodes!$A$4:$L$500,12,0),IF($AA4="Expressway",VLOOKUP($G4,MUTCDCodes!$A$4:$Q$500,17,0),IF($AA4="Freeway",VLOOKUP($G4,MUTCDCodes!$A$4:$V$500,22,0),IF($AA4="Oversized",VLOOKUP($G4,MUTCDCodes!$A$4:$AA$500,27,0),"??")))))</f>
        <v>??</v>
      </c>
      <c r="K4" s="34" t="str">
        <f>IF($AA4="Conventional Single Lane",VLOOKUP($G4,MUTCDCodes!$A$4:$H$500,8,0),IF($AA4="Conventional Multi-Lane",VLOOKUP($G4,MUTCDCodes!$A$4:$M$500,13,0),IF($AA4="Expressway",VLOOKUP($G4,MUTCDCodes!$A$4:$R$500,18,0),IF($AA4="Freeway",VLOOKUP($G4,MUTCDCodes!$A$4:$W$500,23,0),IF($AA4="Oversized",VLOOKUP($G4,MUTCDCodes!$A$4:$AB$500,28,0),"??")))))</f>
        <v>??</v>
      </c>
      <c r="L4" s="37" t="str">
        <f>IF($AA4="Conventional Single Lane",VLOOKUP($G4,MUTCDCodes!$A$4:$I$500,9,0),IF($AA4="Conventional Multi-Lane",VLOOKUP($G4,MUTCDCodes!$A$4:$N$500,14,0),IF($AA4="Expressway",VLOOKUP($G4,MUTCDCodes!$A$4:$S$500,19,0),IF($AA4="Freeway",VLOOKUP($G4,MUTCDCodes!$A$4:$X$500,24,0),IF($AA4="Oversized",VLOOKUP($G4,MUTCDCodes!$A$4:$AC$500,29,0),"??")))))</f>
        <v>??</v>
      </c>
      <c r="M4" s="35" t="e">
        <f>VLOOKUP($G4,MUTCDCodes!$A$4:$D$500,4,0)</f>
        <v>#N/A</v>
      </c>
      <c r="N4" s="35" t="e">
        <f>VLOOKUP($G4,MUTCDCodes!$A$4:$E$500,5,0)</f>
        <v>#N/A</v>
      </c>
      <c r="O4" s="35" t="e">
        <f>VLOOKUP($G4,MUTCDCodes!$A$4:$F$500,6,0)</f>
        <v>#N/A</v>
      </c>
      <c r="P4" s="52" t="str">
        <f>IF($AA4="Conventional Single Lane",VLOOKUP($G4,MUTCDCodes!$A$4:$J$500,10,0),IF($AA4="Conventional Multi-Lane",VLOOKUP($G4,MUTCDCodes!$A$4:$O$500,15,0),IF($AA4="Expressway",VLOOKUP($G4,MUTCDCodes!$A$4:$T$500,20,0),IF($AA4="Freeway",VLOOKUP($G4,MUTCDCodes!$A$4:$Y$500,25,0),IF($AA4="Oversized",VLOOKUP($G4,MUTCDCodes!$A$4:$AD$500,30,0),"??")))))</f>
        <v>??</v>
      </c>
      <c r="Q4" s="52" t="str">
        <f>IF($AA4="Conventional Single Lane",VLOOKUP($G4,MUTCDCodes!$A$4:$K$500,11,0),IF($AA4="Conventional Multi-Lane",VLOOKUP($G4,MUTCDCodes!$A$4:$P$500,16,0),IF($AA4="Expressway",VLOOKUP($G4,MUTCDCodes!$A$4:$U$500,21,0),IF($AA4="Freeway",VLOOKUP($G4,MUTCDCodes!$A$4:$Z$500,26,0),IF($AA4="Oversized",VLOOKUP($G4,MUTCDCodes!$A$4:$AE$500,31,0),"??")))))</f>
        <v>??</v>
      </c>
      <c r="R4" s="35"/>
      <c r="S4" s="68"/>
      <c r="T4" s="53"/>
      <c r="U4" s="53"/>
      <c r="V4" s="53"/>
      <c r="W4" s="53"/>
      <c r="X4" s="53" t="str">
        <f>IF(U4&lt;&gt;"",T4*U4,IF(V4&lt;&gt;"",T4*V4,""))</f>
        <v/>
      </c>
      <c r="Y4" s="53"/>
      <c r="Z4" s="21"/>
      <c r="AA4" s="21"/>
      <c r="AB4" s="21"/>
      <c r="AC4" s="49"/>
      <c r="AD4" s="49"/>
      <c r="AE4" s="33" t="str">
        <f>IF(AD4="Flat",0,IF(AD4="6:1",1/6,IF(AD4="4:1",1/4,IF(AD4="3:1",1/3,IF(AD4="2:1",1/2,IF(AD4="1:1",1,""))))))</f>
        <v/>
      </c>
      <c r="AF4" s="21" t="e">
        <f>VLOOKUP($G4,MUTCDCodes!$A$4:$C$500,3,0)</f>
        <v>#N/A</v>
      </c>
      <c r="AG4" s="41" t="e">
        <f>IF($AF4="Diamond",1.5,1)</f>
        <v>#N/A</v>
      </c>
      <c r="AH4" s="41" t="e">
        <f>IF($AF4="Diamond",L4*AG4/12,IF($AF4="Eq. Triangle",K4/12,IF(AF4="Iso. Triangle",K4/12,L4/12)))</f>
        <v>#N/A</v>
      </c>
      <c r="AI4" s="41" t="str">
        <f>IF(AB4="Rural",5,IF(AB4="Urban",7,""))</f>
        <v/>
      </c>
      <c r="AJ4" s="41" t="e">
        <f t="shared" ref="AJ4:AJ29" si="1">AC4*AE4</f>
        <v>#VALUE!</v>
      </c>
      <c r="AK4" s="41" t="e">
        <f>AH4+AI4+AJ4+1</f>
        <v>#N/A</v>
      </c>
      <c r="AL4" s="41" t="e">
        <f>AK4-(0.5*L4/12)</f>
        <v>#N/A</v>
      </c>
    </row>
    <row r="5" spans="1:39" x14ac:dyDescent="0.35">
      <c r="A5" s="21"/>
      <c r="B5" s="40"/>
      <c r="C5" s="53"/>
      <c r="D5" s="32"/>
      <c r="E5" s="33">
        <f t="shared" si="0"/>
        <v>0</v>
      </c>
      <c r="F5" s="21"/>
      <c r="G5" s="40"/>
      <c r="H5" s="35" t="e">
        <f>VLOOKUP(G5,MUTCDCodes!$A$4:$B$500,2,0)</f>
        <v>#N/A</v>
      </c>
      <c r="I5" s="35"/>
      <c r="J5" s="36" t="str">
        <f>IF($AA5="Conventional Single Lane",VLOOKUP($G5,MUTCDCodes!$A$4:$G$500,7,0),IF($AA5="Conventional Multi-Lane",VLOOKUP($G5,MUTCDCodes!$A$4:$L$500,12,0),IF($AA5="Expressway",VLOOKUP($G5,MUTCDCodes!$A$4:$Q$500,17,0),IF($AA5="Freeway",VLOOKUP($G5,MUTCDCodes!$A$4:$V$500,22,0),IF($AA5="Oversized",VLOOKUP($G5,MUTCDCodes!$A$4:$AA$500,27,0),"??")))))</f>
        <v>??</v>
      </c>
      <c r="K5" s="34" t="str">
        <f>IF($AA5="Conventional Single Lane",VLOOKUP($G5,MUTCDCodes!$A$4:$H$500,8,0),IF($AA5="Conventional Multi-Lane",VLOOKUP($G5,MUTCDCodes!$A$4:$M$500,13,0),IF($AA5="Expressway",VLOOKUP($G5,MUTCDCodes!$A$4:$R$500,18,0),IF($AA5="Freeway",VLOOKUP($G5,MUTCDCodes!$A$4:$W$500,23,0),IF($AA5="Oversized",VLOOKUP($G5,MUTCDCodes!$A$4:$AB$500,28,0),"??")))))</f>
        <v>??</v>
      </c>
      <c r="L5" s="37" t="str">
        <f>IF($AA5="Conventional Single Lane",VLOOKUP($G5,MUTCDCodes!$A$4:$I$500,9,0),IF($AA5="Conventional Multi-Lane",VLOOKUP($G5,MUTCDCodes!$A$4:$N$500,14,0),IF($AA5="Expressway",VLOOKUP($G5,MUTCDCodes!$A$4:$S$500,19,0),IF($AA5="Freeway",VLOOKUP($G5,MUTCDCodes!$A$4:$X$500,24,0),IF($AA5="Oversized",VLOOKUP($G5,MUTCDCodes!$A$4:$AC$500,29,0),"??")))))</f>
        <v>??</v>
      </c>
      <c r="M5" s="35" t="e">
        <f>VLOOKUP($G5,MUTCDCodes!$A$4:$D$500,4,0)</f>
        <v>#N/A</v>
      </c>
      <c r="N5" s="35" t="e">
        <f>VLOOKUP($G5,MUTCDCodes!$A$4:$E$500,5,0)</f>
        <v>#N/A</v>
      </c>
      <c r="O5" s="35" t="e">
        <f>VLOOKUP($G5,MUTCDCodes!$A$4:$F$500,6,0)</f>
        <v>#N/A</v>
      </c>
      <c r="P5" s="52" t="str">
        <f>IF($AA5="Conventional Single Lane",VLOOKUP($G5,MUTCDCodes!$A$4:$J$500,10,0),IF($AA5="Conventional Multi-Lane",VLOOKUP($G5,MUTCDCodes!$A$4:$O$500,15,0),IF($AA5="Expressway",VLOOKUP($G5,MUTCDCodes!$A$4:$T$500,20,0),IF($AA5="Freeway",VLOOKUP($G5,MUTCDCodes!$A$4:$Y$500,25,0),IF($AA5="Oversized",VLOOKUP($G5,MUTCDCodes!$A$4:$AD$500,30,0),"??")))))</f>
        <v>??</v>
      </c>
      <c r="Q5" s="52" t="str">
        <f>IF($AA5="Conventional Single Lane",VLOOKUP($G5,MUTCDCodes!$A$4:$K$500,11,0),IF($AA5="Conventional Multi-Lane",VLOOKUP($G5,MUTCDCodes!$A$4:$P$500,16,0),IF($AA5="Expressway",VLOOKUP($G5,MUTCDCodes!$A$4:$U$500,21,0),IF($AA5="Freeway",VLOOKUP($G5,MUTCDCodes!$A$4:$Z$500,26,0),IF($AA5="Oversized",VLOOKUP($G5,MUTCDCodes!$A$4:$AE$500,31,0),"??")))))</f>
        <v>??</v>
      </c>
      <c r="R5" s="35"/>
      <c r="S5" s="68"/>
      <c r="T5" s="53"/>
      <c r="U5" s="53"/>
      <c r="V5" s="53"/>
      <c r="W5" s="53"/>
      <c r="X5" s="53" t="str">
        <f t="shared" ref="X5:X29" si="2">IF(U5&lt;&gt;"",T5*U5,IF(V5&lt;&gt;"",T5*V5,""))</f>
        <v/>
      </c>
      <c r="Y5" s="53"/>
      <c r="Z5" s="21"/>
      <c r="AA5" s="21"/>
      <c r="AB5" s="21"/>
      <c r="AC5" s="49"/>
      <c r="AD5" s="49"/>
      <c r="AE5" s="33" t="str">
        <f t="shared" ref="AE5:AE11" si="3">IF(AD5="Flat",0,IF(AD5="6:1",1/6,IF(AD5="4:1",1/4,IF(AD5="3:1",1/3,IF(AD5="2:1",1/2,IF(AD5="1:1",1,""))))))</f>
        <v/>
      </c>
      <c r="AF5" s="21" t="e">
        <f>VLOOKUP($G5,MUTCDCodes!$A$4:$C$500,3,0)</f>
        <v>#N/A</v>
      </c>
      <c r="AG5" s="41" t="e">
        <f t="shared" ref="AG5:AG11" si="4">IF($AF5="Diamond",1.5,1)</f>
        <v>#N/A</v>
      </c>
      <c r="AH5" s="41" t="e">
        <f t="shared" ref="AH5:AH11" si="5">IF($AF5="Diamond",L5*AG5/12,IF($AF5="Eq. Triangle",K5/12,IF(AF5="Iso. Triangle",K5/12,L5/12)))</f>
        <v>#N/A</v>
      </c>
      <c r="AI5" s="41" t="str">
        <f t="shared" ref="AI5:AI29" si="6">IF(AB5="Rural",5,IF(AB5="Urban",7,""))</f>
        <v/>
      </c>
      <c r="AJ5" s="41" t="e">
        <f t="shared" si="1"/>
        <v>#VALUE!</v>
      </c>
      <c r="AK5" s="41" t="e">
        <f t="shared" ref="AK5:AK29" si="7">AH5+AI5+AJ5+1</f>
        <v>#N/A</v>
      </c>
      <c r="AL5" s="41" t="e">
        <f t="shared" ref="AL5:AL29" si="8">AK5-(0.5*L5/12)</f>
        <v>#N/A</v>
      </c>
    </row>
    <row r="6" spans="1:39" x14ac:dyDescent="0.35">
      <c r="A6" s="21"/>
      <c r="B6" s="40"/>
      <c r="C6" s="53"/>
      <c r="D6" s="32"/>
      <c r="E6" s="33">
        <f t="shared" si="0"/>
        <v>0</v>
      </c>
      <c r="F6" s="21"/>
      <c r="G6" s="40"/>
      <c r="H6" s="35" t="e">
        <f>VLOOKUP(G6,MUTCDCodes!$A$4:$B$500,2,0)</f>
        <v>#N/A</v>
      </c>
      <c r="I6" s="35"/>
      <c r="J6" s="36" t="str">
        <f>IF($AA6="Conventional Single Lane",VLOOKUP($G6,MUTCDCodes!$A$4:$G$500,7,0),IF($AA6="Conventional Multi-Lane",VLOOKUP($G6,MUTCDCodes!$A$4:$L$500,12,0),IF($AA6="Expressway",VLOOKUP($G6,MUTCDCodes!$A$4:$Q$500,17,0),IF($AA6="Freeway",VLOOKUP($G6,MUTCDCodes!$A$4:$V$500,22,0),IF($AA6="Oversized",VLOOKUP($G6,MUTCDCodes!$A$4:$AA$500,27,0),"??")))))</f>
        <v>??</v>
      </c>
      <c r="K6" s="34" t="str">
        <f>IF($AA6="Conventional Single Lane",VLOOKUP($G6,MUTCDCodes!$A$4:$H$500,8,0),IF($AA6="Conventional Multi-Lane",VLOOKUP($G6,MUTCDCodes!$A$4:$M$500,13,0),IF($AA6="Expressway",VLOOKUP($G6,MUTCDCodes!$A$4:$R$500,18,0),IF($AA6="Freeway",VLOOKUP($G6,MUTCDCodes!$A$4:$W$500,23,0),IF($AA6="Oversized",VLOOKUP($G6,MUTCDCodes!$A$4:$AB$500,28,0),"??")))))</f>
        <v>??</v>
      </c>
      <c r="L6" s="37" t="str">
        <f>IF($AA6="Conventional Single Lane",VLOOKUP($G6,MUTCDCodes!$A$4:$I$500,9,0),IF($AA6="Conventional Multi-Lane",VLOOKUP($G6,MUTCDCodes!$A$4:$N$500,14,0),IF($AA6="Expressway",VLOOKUP($G6,MUTCDCodes!$A$4:$S$500,19,0),IF($AA6="Freeway",VLOOKUP($G6,MUTCDCodes!$A$4:$X$500,24,0),IF($AA6="Oversized",VLOOKUP($G6,MUTCDCodes!$A$4:$AC$500,29,0),"??")))))</f>
        <v>??</v>
      </c>
      <c r="M6" s="35" t="e">
        <f>VLOOKUP($G6,MUTCDCodes!$A$4:$D$500,4,0)</f>
        <v>#N/A</v>
      </c>
      <c r="N6" s="35" t="e">
        <f>VLOOKUP($G6,MUTCDCodes!$A$4:$E$500,5,0)</f>
        <v>#N/A</v>
      </c>
      <c r="O6" s="35" t="e">
        <f>VLOOKUP($G6,MUTCDCodes!$A$4:$F$500,6,0)</f>
        <v>#N/A</v>
      </c>
      <c r="P6" s="52" t="str">
        <f>IF($AA6="Conventional Single Lane",VLOOKUP($G6,MUTCDCodes!$A$4:$J$500,10,0),IF($AA6="Conventional Multi-Lane",VLOOKUP($G6,MUTCDCodes!$A$4:$O$500,15,0),IF($AA6="Expressway",VLOOKUP($G6,MUTCDCodes!$A$4:$T$500,20,0),IF($AA6="Freeway",VLOOKUP($G6,MUTCDCodes!$A$4:$Y$500,25,0),IF($AA6="Oversized",VLOOKUP($G6,MUTCDCodes!$A$4:$AD$500,30,0),"??")))))</f>
        <v>??</v>
      </c>
      <c r="Q6" s="52" t="str">
        <f>IF($AA6="Conventional Single Lane",VLOOKUP($G6,MUTCDCodes!$A$4:$K$500,11,0),IF($AA6="Conventional Multi-Lane",VLOOKUP($G6,MUTCDCodes!$A$4:$P$500,16,0),IF($AA6="Expressway",VLOOKUP($G6,MUTCDCodes!$A$4:$U$500,21,0),IF($AA6="Freeway",VLOOKUP($G6,MUTCDCodes!$A$4:$Z$500,26,0),IF($AA6="Oversized",VLOOKUP($G6,MUTCDCodes!$A$4:$AE$500,31,0),"??")))))</f>
        <v>??</v>
      </c>
      <c r="R6" s="35"/>
      <c r="S6" s="68"/>
      <c r="T6" s="53"/>
      <c r="U6" s="53"/>
      <c r="V6" s="53"/>
      <c r="W6" s="53"/>
      <c r="X6" s="53" t="str">
        <f t="shared" si="2"/>
        <v/>
      </c>
      <c r="Y6" s="53"/>
      <c r="Z6" s="21"/>
      <c r="AA6" s="21"/>
      <c r="AB6" s="21"/>
      <c r="AC6" s="49"/>
      <c r="AD6" s="49"/>
      <c r="AE6" s="33" t="str">
        <f t="shared" si="3"/>
        <v/>
      </c>
      <c r="AF6" s="21" t="e">
        <f>VLOOKUP($G6,MUTCDCodes!$A$4:$C$500,3,0)</f>
        <v>#N/A</v>
      </c>
      <c r="AG6" s="41" t="e">
        <f t="shared" si="4"/>
        <v>#N/A</v>
      </c>
      <c r="AH6" s="41" t="e">
        <f t="shared" si="5"/>
        <v>#N/A</v>
      </c>
      <c r="AI6" s="41" t="str">
        <f t="shared" si="6"/>
        <v/>
      </c>
      <c r="AJ6" s="41" t="e">
        <f t="shared" si="1"/>
        <v>#VALUE!</v>
      </c>
      <c r="AK6" s="41" t="e">
        <f t="shared" si="7"/>
        <v>#N/A</v>
      </c>
      <c r="AL6" s="41" t="e">
        <f t="shared" si="8"/>
        <v>#N/A</v>
      </c>
    </row>
    <row r="7" spans="1:39" x14ac:dyDescent="0.35">
      <c r="A7" s="21"/>
      <c r="B7" s="40"/>
      <c r="C7" s="53"/>
      <c r="D7" s="32"/>
      <c r="E7" s="33">
        <f t="shared" si="0"/>
        <v>0</v>
      </c>
      <c r="F7" s="21"/>
      <c r="G7" s="40"/>
      <c r="H7" s="35" t="e">
        <f>VLOOKUP(G7,MUTCDCodes!$A$4:$B$500,2,0)</f>
        <v>#N/A</v>
      </c>
      <c r="I7" s="35"/>
      <c r="J7" s="36" t="str">
        <f>IF($AA7="Conventional Single Lane",VLOOKUP($G7,MUTCDCodes!$A$4:$G$500,7,0),IF($AA7="Conventional Multi-Lane",VLOOKUP($G7,MUTCDCodes!$A$4:$L$500,12,0),IF($AA7="Expressway",VLOOKUP($G7,MUTCDCodes!$A$4:$Q$500,17,0),IF($AA7="Freeway",VLOOKUP($G7,MUTCDCodes!$A$4:$V$500,22,0),IF($AA7="Oversized",VLOOKUP($G7,MUTCDCodes!$A$4:$AA$500,27,0),"??")))))</f>
        <v>??</v>
      </c>
      <c r="K7" s="34" t="str">
        <f>IF($AA7="Conventional Single Lane",VLOOKUP($G7,MUTCDCodes!$A$4:$H$500,8,0),IF($AA7="Conventional Multi-Lane",VLOOKUP($G7,MUTCDCodes!$A$4:$M$500,13,0),IF($AA7="Expressway",VLOOKUP($G7,MUTCDCodes!$A$4:$R$500,18,0),IF($AA7="Freeway",VLOOKUP($G7,MUTCDCodes!$A$4:$W$500,23,0),IF($AA7="Oversized",VLOOKUP($G7,MUTCDCodes!$A$4:$AB$500,28,0),"??")))))</f>
        <v>??</v>
      </c>
      <c r="L7" s="37" t="str">
        <f>IF($AA7="Conventional Single Lane",VLOOKUP($G7,MUTCDCodes!$A$4:$I$500,9,0),IF($AA7="Conventional Multi-Lane",VLOOKUP($G7,MUTCDCodes!$A$4:$N$500,14,0),IF($AA7="Expressway",VLOOKUP($G7,MUTCDCodes!$A$4:$S$500,19,0),IF($AA7="Freeway",VLOOKUP($G7,MUTCDCodes!$A$4:$X$500,24,0),IF($AA7="Oversized",VLOOKUP($G7,MUTCDCodes!$A$4:$AC$500,29,0),"??")))))</f>
        <v>??</v>
      </c>
      <c r="M7" s="35" t="e">
        <f>VLOOKUP($G7,MUTCDCodes!$A$4:$D$500,4,0)</f>
        <v>#N/A</v>
      </c>
      <c r="N7" s="35" t="e">
        <f>VLOOKUP($G7,MUTCDCodes!$A$4:$E$500,5,0)</f>
        <v>#N/A</v>
      </c>
      <c r="O7" s="35" t="e">
        <f>VLOOKUP($G7,MUTCDCodes!$A$4:$F$500,6,0)</f>
        <v>#N/A</v>
      </c>
      <c r="P7" s="52" t="str">
        <f>IF($AA7="Conventional Single Lane",VLOOKUP($G7,MUTCDCodes!$A$4:$J$500,10,0),IF($AA7="Conventional Multi-Lane",VLOOKUP($G7,MUTCDCodes!$A$4:$O$500,15,0),IF($AA7="Expressway",VLOOKUP($G7,MUTCDCodes!$A$4:$T$500,20,0),IF($AA7="Freeway",VLOOKUP($G7,MUTCDCodes!$A$4:$Y$500,25,0),IF($AA7="Oversized",VLOOKUP($G7,MUTCDCodes!$A$4:$AD$500,30,0),"??")))))</f>
        <v>??</v>
      </c>
      <c r="Q7" s="52" t="str">
        <f>IF($AA7="Conventional Single Lane",VLOOKUP($G7,MUTCDCodes!$A$4:$K$500,11,0),IF($AA7="Conventional Multi-Lane",VLOOKUP($G7,MUTCDCodes!$A$4:$P$500,16,0),IF($AA7="Expressway",VLOOKUP($G7,MUTCDCodes!$A$4:$U$500,21,0),IF($AA7="Freeway",VLOOKUP($G7,MUTCDCodes!$A$4:$Z$500,26,0),IF($AA7="Oversized",VLOOKUP($G7,MUTCDCodes!$A$4:$AE$500,31,0),"??")))))</f>
        <v>??</v>
      </c>
      <c r="R7" s="35"/>
      <c r="S7" s="68"/>
      <c r="T7" s="53"/>
      <c r="U7" s="53"/>
      <c r="V7" s="53"/>
      <c r="W7" s="53"/>
      <c r="X7" s="53" t="str">
        <f t="shared" si="2"/>
        <v/>
      </c>
      <c r="Y7" s="53"/>
      <c r="Z7" s="21"/>
      <c r="AA7" s="21"/>
      <c r="AB7" s="21"/>
      <c r="AC7" s="49"/>
      <c r="AD7" s="49"/>
      <c r="AE7" s="33" t="str">
        <f t="shared" si="3"/>
        <v/>
      </c>
      <c r="AF7" s="21" t="e">
        <f>VLOOKUP($G7,MUTCDCodes!$A$4:$C$500,3,0)</f>
        <v>#N/A</v>
      </c>
      <c r="AG7" s="41" t="e">
        <f t="shared" si="4"/>
        <v>#N/A</v>
      </c>
      <c r="AH7" s="41" t="e">
        <f t="shared" si="5"/>
        <v>#N/A</v>
      </c>
      <c r="AI7" s="41" t="str">
        <f t="shared" si="6"/>
        <v/>
      </c>
      <c r="AJ7" s="41" t="e">
        <f t="shared" si="1"/>
        <v>#VALUE!</v>
      </c>
      <c r="AK7" s="41" t="e">
        <f t="shared" si="7"/>
        <v>#N/A</v>
      </c>
      <c r="AL7" s="41" t="e">
        <f t="shared" si="8"/>
        <v>#N/A</v>
      </c>
    </row>
    <row r="8" spans="1:39" x14ac:dyDescent="0.35">
      <c r="A8" s="21"/>
      <c r="B8" s="40"/>
      <c r="C8" s="53"/>
      <c r="D8" s="32"/>
      <c r="E8" s="33">
        <f t="shared" si="0"/>
        <v>0</v>
      </c>
      <c r="F8" s="21"/>
      <c r="G8" s="40"/>
      <c r="H8" s="35" t="e">
        <f>VLOOKUP(G8,MUTCDCodes!$A$4:$B$500,2,0)</f>
        <v>#N/A</v>
      </c>
      <c r="I8" s="35"/>
      <c r="J8" s="36" t="str">
        <f>IF($AA8="Conventional Single Lane",VLOOKUP($G8,MUTCDCodes!$A$4:$G$500,7,0),IF($AA8="Conventional Multi-Lane",VLOOKUP($G8,MUTCDCodes!$A$4:$L$500,12,0),IF($AA8="Expressway",VLOOKUP($G8,MUTCDCodes!$A$4:$Q$500,17,0),IF($AA8="Freeway",VLOOKUP($G8,MUTCDCodes!$A$4:$V$500,22,0),IF($AA8="Oversized",VLOOKUP($G8,MUTCDCodes!$A$4:$AA$500,27,0),"??")))))</f>
        <v>??</v>
      </c>
      <c r="K8" s="34" t="str">
        <f>IF($AA8="Conventional Single Lane",VLOOKUP($G8,MUTCDCodes!$A$4:$H$500,8,0),IF($AA8="Conventional Multi-Lane",VLOOKUP($G8,MUTCDCodes!$A$4:$M$500,13,0),IF($AA8="Expressway",VLOOKUP($G8,MUTCDCodes!$A$4:$R$500,18,0),IF($AA8="Freeway",VLOOKUP($G8,MUTCDCodes!$A$4:$W$500,23,0),IF($AA8="Oversized",VLOOKUP($G8,MUTCDCodes!$A$4:$AB$500,28,0),"??")))))</f>
        <v>??</v>
      </c>
      <c r="L8" s="37" t="str">
        <f>IF($AA8="Conventional Single Lane",VLOOKUP($G8,MUTCDCodes!$A$4:$I$500,9,0),IF($AA8="Conventional Multi-Lane",VLOOKUP($G8,MUTCDCodes!$A$4:$N$500,14,0),IF($AA8="Expressway",VLOOKUP($G8,MUTCDCodes!$A$4:$S$500,19,0),IF($AA8="Freeway",VLOOKUP($G8,MUTCDCodes!$A$4:$X$500,24,0),IF($AA8="Oversized",VLOOKUP($G8,MUTCDCodes!$A$4:$AC$500,29,0),"??")))))</f>
        <v>??</v>
      </c>
      <c r="M8" s="35" t="e">
        <f>VLOOKUP($G8,MUTCDCodes!$A$4:$D$500,4,0)</f>
        <v>#N/A</v>
      </c>
      <c r="N8" s="35" t="e">
        <f>VLOOKUP($G8,MUTCDCodes!$A$4:$E$500,5,0)</f>
        <v>#N/A</v>
      </c>
      <c r="O8" s="35" t="e">
        <f>VLOOKUP($G8,MUTCDCodes!$A$4:$F$500,6,0)</f>
        <v>#N/A</v>
      </c>
      <c r="P8" s="52" t="str">
        <f>IF($AA8="Conventional Single Lane",VLOOKUP($G8,MUTCDCodes!$A$4:$J$500,10,0),IF($AA8="Conventional Multi-Lane",VLOOKUP($G8,MUTCDCodes!$A$4:$O$500,15,0),IF($AA8="Expressway",VLOOKUP($G8,MUTCDCodes!$A$4:$T$500,20,0),IF($AA8="Freeway",VLOOKUP($G8,MUTCDCodes!$A$4:$Y$500,25,0),IF($AA8="Oversized",VLOOKUP($G8,MUTCDCodes!$A$4:$AD$500,30,0),"??")))))</f>
        <v>??</v>
      </c>
      <c r="Q8" s="52" t="str">
        <f>IF($AA8="Conventional Single Lane",VLOOKUP($G8,MUTCDCodes!$A$4:$K$500,11,0),IF($AA8="Conventional Multi-Lane",VLOOKUP($G8,MUTCDCodes!$A$4:$P$500,16,0),IF($AA8="Expressway",VLOOKUP($G8,MUTCDCodes!$A$4:$U$500,21,0),IF($AA8="Freeway",VLOOKUP($G8,MUTCDCodes!$A$4:$Z$500,26,0),IF($AA8="Oversized",VLOOKUP($G8,MUTCDCodes!$A$4:$AE$500,31,0),"??")))))</f>
        <v>??</v>
      </c>
      <c r="R8" s="35"/>
      <c r="S8" s="68"/>
      <c r="T8" s="53"/>
      <c r="U8" s="53"/>
      <c r="V8" s="53"/>
      <c r="W8" s="53"/>
      <c r="X8" s="53" t="str">
        <f t="shared" si="2"/>
        <v/>
      </c>
      <c r="Y8" s="53"/>
      <c r="Z8" s="21"/>
      <c r="AA8" s="21"/>
      <c r="AB8" s="21"/>
      <c r="AC8" s="49"/>
      <c r="AD8" s="49"/>
      <c r="AE8" s="33" t="str">
        <f t="shared" si="3"/>
        <v/>
      </c>
      <c r="AF8" s="21" t="e">
        <f>VLOOKUP($G8,MUTCDCodes!$A$4:$C$500,3,0)</f>
        <v>#N/A</v>
      </c>
      <c r="AG8" s="41" t="e">
        <f t="shared" si="4"/>
        <v>#N/A</v>
      </c>
      <c r="AH8" s="41" t="e">
        <f t="shared" si="5"/>
        <v>#N/A</v>
      </c>
      <c r="AI8" s="41" t="str">
        <f t="shared" si="6"/>
        <v/>
      </c>
      <c r="AJ8" s="41" t="e">
        <f t="shared" si="1"/>
        <v>#VALUE!</v>
      </c>
      <c r="AK8" s="41" t="e">
        <f t="shared" si="7"/>
        <v>#N/A</v>
      </c>
      <c r="AL8" s="41" t="e">
        <f t="shared" si="8"/>
        <v>#N/A</v>
      </c>
    </row>
    <row r="9" spans="1:39" x14ac:dyDescent="0.35">
      <c r="A9" s="21"/>
      <c r="B9" s="40"/>
      <c r="C9" s="53"/>
      <c r="D9" s="32"/>
      <c r="E9" s="33">
        <f t="shared" si="0"/>
        <v>0</v>
      </c>
      <c r="F9" s="21"/>
      <c r="G9" s="40"/>
      <c r="H9" s="35" t="e">
        <f>VLOOKUP(G9,MUTCDCodes!$A$4:$B$500,2,0)</f>
        <v>#N/A</v>
      </c>
      <c r="I9" s="35"/>
      <c r="J9" s="36" t="str">
        <f>IF($AA9="Conventional Single Lane",VLOOKUP($G9,MUTCDCodes!$A$4:$G$500,7,0),IF($AA9="Conventional Multi-Lane",VLOOKUP($G9,MUTCDCodes!$A$4:$L$500,12,0),IF($AA9="Expressway",VLOOKUP($G9,MUTCDCodes!$A$4:$Q$500,17,0),IF($AA9="Freeway",VLOOKUP($G9,MUTCDCodes!$A$4:$V$500,22,0),IF($AA9="Oversized",VLOOKUP($G9,MUTCDCodes!$A$4:$AA$500,27,0),"??")))))</f>
        <v>??</v>
      </c>
      <c r="K9" s="34" t="str">
        <f>IF($AA9="Conventional Single Lane",VLOOKUP($G9,MUTCDCodes!$A$4:$H$500,8,0),IF($AA9="Conventional Multi-Lane",VLOOKUP($G9,MUTCDCodes!$A$4:$M$500,13,0),IF($AA9="Expressway",VLOOKUP($G9,MUTCDCodes!$A$4:$R$500,18,0),IF($AA9="Freeway",VLOOKUP($G9,MUTCDCodes!$A$4:$W$500,23,0),IF($AA9="Oversized",VLOOKUP($G9,MUTCDCodes!$A$4:$AB$500,28,0),"??")))))</f>
        <v>??</v>
      </c>
      <c r="L9" s="37" t="str">
        <f>IF($AA9="Conventional Single Lane",VLOOKUP($G9,MUTCDCodes!$A$4:$I$500,9,0),IF($AA9="Conventional Multi-Lane",VLOOKUP($G9,MUTCDCodes!$A$4:$N$500,14,0),IF($AA9="Expressway",VLOOKUP($G9,MUTCDCodes!$A$4:$S$500,19,0),IF($AA9="Freeway",VLOOKUP($G9,MUTCDCodes!$A$4:$X$500,24,0),IF($AA9="Oversized",VLOOKUP($G9,MUTCDCodes!$A$4:$AC$500,29,0),"??")))))</f>
        <v>??</v>
      </c>
      <c r="M9" s="35" t="e">
        <f>VLOOKUP($G9,MUTCDCodes!$A$4:$D$500,4,0)</f>
        <v>#N/A</v>
      </c>
      <c r="N9" s="35" t="e">
        <f>VLOOKUP($G9,MUTCDCodes!$A$4:$E$500,5,0)</f>
        <v>#N/A</v>
      </c>
      <c r="O9" s="35" t="e">
        <f>VLOOKUP($G9,MUTCDCodes!$A$4:$F$500,6,0)</f>
        <v>#N/A</v>
      </c>
      <c r="P9" s="52" t="str">
        <f>IF($AA9="Conventional Single Lane",VLOOKUP($G9,MUTCDCodes!$A$4:$J$500,10,0),IF($AA9="Conventional Multi-Lane",VLOOKUP($G9,MUTCDCodes!$A$4:$O$500,15,0),IF($AA9="Expressway",VLOOKUP($G9,MUTCDCodes!$A$4:$T$500,20,0),IF($AA9="Freeway",VLOOKUP($G9,MUTCDCodes!$A$4:$Y$500,25,0),IF($AA9="Oversized",VLOOKUP($G9,MUTCDCodes!$A$4:$AD$500,30,0),"??")))))</f>
        <v>??</v>
      </c>
      <c r="Q9" s="52" t="str">
        <f>IF($AA9="Conventional Single Lane",VLOOKUP($G9,MUTCDCodes!$A$4:$K$500,11,0),IF($AA9="Conventional Multi-Lane",VLOOKUP($G9,MUTCDCodes!$A$4:$P$500,16,0),IF($AA9="Expressway",VLOOKUP($G9,MUTCDCodes!$A$4:$U$500,21,0),IF($AA9="Freeway",VLOOKUP($G9,MUTCDCodes!$A$4:$Z$500,26,0),IF($AA9="Oversized",VLOOKUP($G9,MUTCDCodes!$A$4:$AE$500,31,0),"??")))))</f>
        <v>??</v>
      </c>
      <c r="R9" s="35"/>
      <c r="S9" s="68"/>
      <c r="T9" s="53"/>
      <c r="U9" s="53"/>
      <c r="V9" s="53"/>
      <c r="W9" s="53"/>
      <c r="X9" s="53" t="str">
        <f t="shared" si="2"/>
        <v/>
      </c>
      <c r="Y9" s="53"/>
      <c r="Z9" s="21"/>
      <c r="AA9" s="21"/>
      <c r="AB9" s="21"/>
      <c r="AC9" s="49"/>
      <c r="AD9" s="49"/>
      <c r="AE9" s="33" t="str">
        <f t="shared" si="3"/>
        <v/>
      </c>
      <c r="AF9" s="21" t="e">
        <f>VLOOKUP($G9,MUTCDCodes!$A$4:$C$500,3,0)</f>
        <v>#N/A</v>
      </c>
      <c r="AG9" s="41" t="e">
        <f t="shared" si="4"/>
        <v>#N/A</v>
      </c>
      <c r="AH9" s="41" t="e">
        <f t="shared" si="5"/>
        <v>#N/A</v>
      </c>
      <c r="AI9" s="41" t="str">
        <f t="shared" si="6"/>
        <v/>
      </c>
      <c r="AJ9" s="41" t="e">
        <f t="shared" si="1"/>
        <v>#VALUE!</v>
      </c>
      <c r="AK9" s="41" t="e">
        <f t="shared" si="7"/>
        <v>#N/A</v>
      </c>
      <c r="AL9" s="41" t="e">
        <f t="shared" si="8"/>
        <v>#N/A</v>
      </c>
    </row>
    <row r="10" spans="1:39" x14ac:dyDescent="0.35">
      <c r="A10" s="21"/>
      <c r="B10" s="40"/>
      <c r="C10" s="53"/>
      <c r="D10" s="32"/>
      <c r="E10" s="33">
        <f t="shared" si="0"/>
        <v>0</v>
      </c>
      <c r="F10" s="21"/>
      <c r="G10" s="40"/>
      <c r="H10" s="35" t="e">
        <f>VLOOKUP(G10,MUTCDCodes!$A$4:$B$500,2,0)</f>
        <v>#N/A</v>
      </c>
      <c r="I10" s="35"/>
      <c r="J10" s="36" t="str">
        <f>IF($AA10="Conventional Single Lane",VLOOKUP($G10,MUTCDCodes!$A$4:$G$500,7,0),IF($AA10="Conventional Multi-Lane",VLOOKUP($G10,MUTCDCodes!$A$4:$L$500,12,0),IF($AA10="Expressway",VLOOKUP($G10,MUTCDCodes!$A$4:$Q$500,17,0),IF($AA10="Freeway",VLOOKUP($G10,MUTCDCodes!$A$4:$V$500,22,0),IF($AA10="Oversized",VLOOKUP($G10,MUTCDCodes!$A$4:$AA$500,27,0),"??")))))</f>
        <v>??</v>
      </c>
      <c r="K10" s="34" t="str">
        <f>IF($AA10="Conventional Single Lane",VLOOKUP($G10,MUTCDCodes!$A$4:$H$500,8,0),IF($AA10="Conventional Multi-Lane",VLOOKUP($G10,MUTCDCodes!$A$4:$M$500,13,0),IF($AA10="Expressway",VLOOKUP($G10,MUTCDCodes!$A$4:$R$500,18,0),IF($AA10="Freeway",VLOOKUP($G10,MUTCDCodes!$A$4:$W$500,23,0),IF($AA10="Oversized",VLOOKUP($G10,MUTCDCodes!$A$4:$AB$500,28,0),"??")))))</f>
        <v>??</v>
      </c>
      <c r="L10" s="37" t="str">
        <f>IF($AA10="Conventional Single Lane",VLOOKUP($G10,MUTCDCodes!$A$4:$I$500,9,0),IF($AA10="Conventional Multi-Lane",VLOOKUP($G10,MUTCDCodes!$A$4:$N$500,14,0),IF($AA10="Expressway",VLOOKUP($G10,MUTCDCodes!$A$4:$S$500,19,0),IF($AA10="Freeway",VLOOKUP($G10,MUTCDCodes!$A$4:$X$500,24,0),IF($AA10="Oversized",VLOOKUP($G10,MUTCDCodes!$A$4:$AC$500,29,0),"??")))))</f>
        <v>??</v>
      </c>
      <c r="M10" s="35" t="e">
        <f>VLOOKUP($G10,MUTCDCodes!$A$4:$D$500,4,0)</f>
        <v>#N/A</v>
      </c>
      <c r="N10" s="35" t="e">
        <f>VLOOKUP($G10,MUTCDCodes!$A$4:$E$500,5,0)</f>
        <v>#N/A</v>
      </c>
      <c r="O10" s="35" t="e">
        <f>VLOOKUP($G10,MUTCDCodes!$A$4:$F$500,6,0)</f>
        <v>#N/A</v>
      </c>
      <c r="P10" s="52" t="str">
        <f>IF($AA10="Conventional Single Lane",VLOOKUP($G10,MUTCDCodes!$A$4:$J$500,10,0),IF($AA10="Conventional Multi-Lane",VLOOKUP($G10,MUTCDCodes!$A$4:$O$500,15,0),IF($AA10="Expressway",VLOOKUP($G10,MUTCDCodes!$A$4:$T$500,20,0),IF($AA10="Freeway",VLOOKUP($G10,MUTCDCodes!$A$4:$Y$500,25,0),IF($AA10="Oversized",VLOOKUP($G10,MUTCDCodes!$A$4:$AD$500,30,0),"??")))))</f>
        <v>??</v>
      </c>
      <c r="Q10" s="52" t="str">
        <f>IF($AA10="Conventional Single Lane",VLOOKUP($G10,MUTCDCodes!$A$4:$K$500,11,0),IF($AA10="Conventional Multi-Lane",VLOOKUP($G10,MUTCDCodes!$A$4:$P$500,16,0),IF($AA10="Expressway",VLOOKUP($G10,MUTCDCodes!$A$4:$U$500,21,0),IF($AA10="Freeway",VLOOKUP($G10,MUTCDCodes!$A$4:$Z$500,26,0),IF($AA10="Oversized",VLOOKUP($G10,MUTCDCodes!$A$4:$AE$500,31,0),"??")))))</f>
        <v>??</v>
      </c>
      <c r="R10" s="35"/>
      <c r="S10" s="68"/>
      <c r="T10" s="53"/>
      <c r="U10" s="53"/>
      <c r="V10" s="53"/>
      <c r="W10" s="53"/>
      <c r="X10" s="53" t="str">
        <f t="shared" si="2"/>
        <v/>
      </c>
      <c r="Y10" s="53"/>
      <c r="Z10" s="21"/>
      <c r="AA10" s="21"/>
      <c r="AB10" s="21"/>
      <c r="AC10" s="49"/>
      <c r="AD10" s="49"/>
      <c r="AE10" s="33" t="str">
        <f t="shared" si="3"/>
        <v/>
      </c>
      <c r="AF10" s="21" t="e">
        <f>VLOOKUP($G10,MUTCDCodes!$A$4:$C$500,3,0)</f>
        <v>#N/A</v>
      </c>
      <c r="AG10" s="41" t="e">
        <f t="shared" si="4"/>
        <v>#N/A</v>
      </c>
      <c r="AH10" s="41" t="e">
        <f t="shared" si="5"/>
        <v>#N/A</v>
      </c>
      <c r="AI10" s="41" t="str">
        <f t="shared" si="6"/>
        <v/>
      </c>
      <c r="AJ10" s="41" t="e">
        <f t="shared" si="1"/>
        <v>#VALUE!</v>
      </c>
      <c r="AK10" s="41" t="e">
        <f t="shared" si="7"/>
        <v>#N/A</v>
      </c>
      <c r="AL10" s="41" t="e">
        <f t="shared" si="8"/>
        <v>#N/A</v>
      </c>
    </row>
    <row r="11" spans="1:39" x14ac:dyDescent="0.35">
      <c r="A11" s="21"/>
      <c r="B11" s="40"/>
      <c r="C11" s="53"/>
      <c r="D11" s="32"/>
      <c r="E11" s="33">
        <f t="shared" si="0"/>
        <v>0</v>
      </c>
      <c r="F11" s="21"/>
      <c r="G11" s="40"/>
      <c r="H11" s="35" t="e">
        <f>VLOOKUP(G11,MUTCDCodes!$A$4:$B$500,2,0)</f>
        <v>#N/A</v>
      </c>
      <c r="I11" s="35"/>
      <c r="J11" s="36" t="str">
        <f>IF($AA11="Conventional Single Lane",VLOOKUP($G11,MUTCDCodes!$A$4:$G$500,7,0),IF($AA11="Conventional Multi-Lane",VLOOKUP($G11,MUTCDCodes!$A$4:$L$500,12,0),IF($AA11="Expressway",VLOOKUP($G11,MUTCDCodes!$A$4:$Q$500,17,0),IF($AA11="Freeway",VLOOKUP($G11,MUTCDCodes!$A$4:$V$500,22,0),IF($AA11="Oversized",VLOOKUP($G11,MUTCDCodes!$A$4:$AA$500,27,0),"??")))))</f>
        <v>??</v>
      </c>
      <c r="K11" s="34" t="str">
        <f>IF($AA11="Conventional Single Lane",VLOOKUP($G11,MUTCDCodes!$A$4:$H$500,8,0),IF($AA11="Conventional Multi-Lane",VLOOKUP($G11,MUTCDCodes!$A$4:$M$500,13,0),IF($AA11="Expressway",VLOOKUP($G11,MUTCDCodes!$A$4:$R$500,18,0),IF($AA11="Freeway",VLOOKUP($G11,MUTCDCodes!$A$4:$W$500,23,0),IF($AA11="Oversized",VLOOKUP($G11,MUTCDCodes!$A$4:$AB$500,28,0),"??")))))</f>
        <v>??</v>
      </c>
      <c r="L11" s="37" t="str">
        <f>IF($AA11="Conventional Single Lane",VLOOKUP($G11,MUTCDCodes!$A$4:$I$500,9,0),IF($AA11="Conventional Multi-Lane",VLOOKUP($G11,MUTCDCodes!$A$4:$N$500,14,0),IF($AA11="Expressway",VLOOKUP($G11,MUTCDCodes!$A$4:$S$500,19,0),IF($AA11="Freeway",VLOOKUP($G11,MUTCDCodes!$A$4:$X$500,24,0),IF($AA11="Oversized",VLOOKUP($G11,MUTCDCodes!$A$4:$AC$500,29,0),"??")))))</f>
        <v>??</v>
      </c>
      <c r="M11" s="35" t="e">
        <f>VLOOKUP($G11,MUTCDCodes!$A$4:$D$500,4,0)</f>
        <v>#N/A</v>
      </c>
      <c r="N11" s="35" t="e">
        <f>VLOOKUP($G11,MUTCDCodes!$A$4:$E$500,5,0)</f>
        <v>#N/A</v>
      </c>
      <c r="O11" s="35" t="e">
        <f>VLOOKUP($G11,MUTCDCodes!$A$4:$F$500,6,0)</f>
        <v>#N/A</v>
      </c>
      <c r="P11" s="52" t="str">
        <f>IF($AA11="Conventional Single Lane",VLOOKUP($G11,MUTCDCodes!$A$4:$J$500,10,0),IF($AA11="Conventional Multi-Lane",VLOOKUP($G11,MUTCDCodes!$A$4:$O$500,15,0),IF($AA11="Expressway",VLOOKUP($G11,MUTCDCodes!$A$4:$T$500,20,0),IF($AA11="Freeway",VLOOKUP($G11,MUTCDCodes!$A$4:$Y$500,25,0),IF($AA11="Oversized",VLOOKUP($G11,MUTCDCodes!$A$4:$AD$500,30,0),"??")))))</f>
        <v>??</v>
      </c>
      <c r="Q11" s="52" t="str">
        <f>IF($AA11="Conventional Single Lane",VLOOKUP($G11,MUTCDCodes!$A$4:$K$500,11,0),IF($AA11="Conventional Multi-Lane",VLOOKUP($G11,MUTCDCodes!$A$4:$P$500,16,0),IF($AA11="Expressway",VLOOKUP($G11,MUTCDCodes!$A$4:$U$500,21,0),IF($AA11="Freeway",VLOOKUP($G11,MUTCDCodes!$A$4:$Z$500,26,0),IF($AA11="Oversized",VLOOKUP($G11,MUTCDCodes!$A$4:$AE$500,31,0),"??")))))</f>
        <v>??</v>
      </c>
      <c r="R11" s="35"/>
      <c r="S11" s="68"/>
      <c r="T11" s="53"/>
      <c r="U11" s="53"/>
      <c r="V11" s="53"/>
      <c r="W11" s="53"/>
      <c r="X11" s="53" t="str">
        <f t="shared" si="2"/>
        <v/>
      </c>
      <c r="Y11" s="53"/>
      <c r="Z11" s="21"/>
      <c r="AA11" s="21"/>
      <c r="AB11" s="21"/>
      <c r="AC11" s="49"/>
      <c r="AD11" s="49"/>
      <c r="AE11" s="33" t="str">
        <f t="shared" si="3"/>
        <v/>
      </c>
      <c r="AF11" s="21" t="e">
        <f>VLOOKUP($G11,MUTCDCodes!$A$4:$C$500,3,0)</f>
        <v>#N/A</v>
      </c>
      <c r="AG11" s="41" t="e">
        <f t="shared" si="4"/>
        <v>#N/A</v>
      </c>
      <c r="AH11" s="41" t="e">
        <f t="shared" si="5"/>
        <v>#N/A</v>
      </c>
      <c r="AI11" s="41" t="str">
        <f t="shared" si="6"/>
        <v/>
      </c>
      <c r="AJ11" s="41" t="e">
        <f t="shared" si="1"/>
        <v>#VALUE!</v>
      </c>
      <c r="AK11" s="41" t="e">
        <f t="shared" si="7"/>
        <v>#N/A</v>
      </c>
      <c r="AL11" s="41" t="e">
        <f t="shared" si="8"/>
        <v>#N/A</v>
      </c>
    </row>
    <row r="12" spans="1:39" x14ac:dyDescent="0.35">
      <c r="A12" s="21"/>
      <c r="B12" s="40"/>
      <c r="C12" s="53"/>
      <c r="D12" s="32"/>
      <c r="E12" s="33">
        <f t="shared" ref="E12:E29" si="9">D12/5280</f>
        <v>0</v>
      </c>
      <c r="F12" s="21"/>
      <c r="G12" s="40"/>
      <c r="H12" s="35" t="e">
        <f>VLOOKUP(G12,MUTCDCodes!$A$4:$B$500,2,0)</f>
        <v>#N/A</v>
      </c>
      <c r="I12" s="57"/>
      <c r="J12" s="36" t="str">
        <f>IF($AA12="Conventional Single Lane",VLOOKUP($G12,MUTCDCodes!$A$4:$G$500,7,0),IF($AA12="Conventional Multi-Lane",VLOOKUP($G12,MUTCDCodes!$A$4:$L$500,12,0),IF($AA12="Expressway",VLOOKUP($G12,MUTCDCodes!$A$4:$Q$500,17,0),IF($AA12="Freeway",VLOOKUP($G12,MUTCDCodes!$A$4:$V$500,22,0),IF($AA12="Oversized",VLOOKUP($G12,MUTCDCodes!$A$4:$AA$500,27,0),"??")))))</f>
        <v>??</v>
      </c>
      <c r="K12" s="34" t="str">
        <f>IF($AA12="Conventional Single Lane",VLOOKUP($G12,MUTCDCodes!$A$4:$H$500,8,0),IF($AA12="Conventional Multi-Lane",VLOOKUP($G12,MUTCDCodes!$A$4:$M$500,13,0),IF($AA12="Expressway",VLOOKUP($G12,MUTCDCodes!$A$4:$R$500,18,0),IF($AA12="Freeway",VLOOKUP($G12,MUTCDCodes!$A$4:$W$500,23,0),IF($AA12="Oversized",VLOOKUP($G12,MUTCDCodes!$A$4:$AB$500,28,0),"??")))))</f>
        <v>??</v>
      </c>
      <c r="L12" s="37" t="str">
        <f>IF($AA12="Conventional Single Lane",VLOOKUP($G12,MUTCDCodes!$A$4:$I$500,9,0),IF($AA12="Conventional Multi-Lane",VLOOKUP($G12,MUTCDCodes!$A$4:$N$500,14,0),IF($AA12="Expressway",VLOOKUP($G12,MUTCDCodes!$A$4:$S$500,19,0),IF($AA12="Freeway",VLOOKUP($G12,MUTCDCodes!$A$4:$X$500,24,0),IF($AA12="Oversized",VLOOKUP($G12,MUTCDCodes!$A$4:$AC$500,29,0),"??")))))</f>
        <v>??</v>
      </c>
      <c r="M12" s="35" t="e">
        <f>VLOOKUP($G12,MUTCDCodes!$A$4:$D$500,4,0)</f>
        <v>#N/A</v>
      </c>
      <c r="N12" s="35" t="e">
        <f>VLOOKUP($G12,MUTCDCodes!$A$4:$E$500,5,0)</f>
        <v>#N/A</v>
      </c>
      <c r="O12" s="35" t="e">
        <f>VLOOKUP($G12,MUTCDCodes!$A$4:$F$500,6,0)</f>
        <v>#N/A</v>
      </c>
      <c r="P12" s="23" t="str">
        <f>IF($AA12="Conventional Single Lane",VLOOKUP($G12,MUTCDCodes!$A$4:$J$500,10,0),IF($AA12="Conventional Multi-Lane",VLOOKUP($G12,MUTCDCodes!$A$4:$O$500,15,0),IF($AA12="Expressway",VLOOKUP($G12,MUTCDCodes!$A$4:$T$500,20,0),IF($AA12="Freeway",VLOOKUP($G12,MUTCDCodes!$A$4:$Y$500,25,0),IF($AA12="Oversized",VLOOKUP($G12,MUTCDCodes!$A$4:$AD$500,30,0),"??")))))</f>
        <v>??</v>
      </c>
      <c r="Q12" s="23" t="str">
        <f>IF($AA12="Conventional Single Lane",VLOOKUP($G12,MUTCDCodes!$A$4:$K$500,11,0),IF($AA12="Conventional Multi-Lane",VLOOKUP($G12,MUTCDCodes!$A$4:$P$500,16,0),IF($AA12="Expressway",VLOOKUP($G12,MUTCDCodes!$A$4:$U$500,21,0),IF($AA12="Freeway",VLOOKUP($G12,MUTCDCodes!$A$4:$Z$500,26,0),IF($AA12="Oversized",VLOOKUP($G12,MUTCDCodes!$A$4:$AE$500,31,0),"??")))))</f>
        <v>??</v>
      </c>
      <c r="R12" s="35"/>
      <c r="S12" s="21"/>
      <c r="T12" s="31"/>
      <c r="U12" s="53"/>
      <c r="V12" s="53"/>
      <c r="W12" s="53"/>
      <c r="X12" s="53" t="str">
        <f t="shared" si="2"/>
        <v/>
      </c>
      <c r="Y12" s="31"/>
      <c r="AA12" s="21"/>
      <c r="AB12" s="21"/>
      <c r="AC12" s="49"/>
      <c r="AD12" s="49"/>
      <c r="AE12" s="33" t="str">
        <f t="shared" ref="AE12:AE29" si="10">IF(AD12="Flat",0,IF(AD12="6:1",1/6,IF(AD12="4:1",1/4,IF(AD12="3:1",1/3,IF(AD12="2:1",1/2,IF(AD12="1:1",1,""))))))</f>
        <v/>
      </c>
      <c r="AF12" s="21" t="e">
        <f>VLOOKUP($G12,MUTCDCodes!$A$4:$C$500,3,0)</f>
        <v>#N/A</v>
      </c>
      <c r="AG12" s="41" t="e">
        <f t="shared" ref="AG12:AG29" si="11">IF($AF12="Diamond",1.5,1)</f>
        <v>#N/A</v>
      </c>
      <c r="AH12" s="41" t="e">
        <f t="shared" ref="AH12:AH29" si="12">IF($AF12="Diamond",L12*AG12/12,IF($AF12="Eq. Triangle",K12/12,IF(AF12="Iso. Triangle",K12/12,L12/12)))</f>
        <v>#N/A</v>
      </c>
      <c r="AI12" s="41" t="str">
        <f t="shared" si="6"/>
        <v/>
      </c>
      <c r="AJ12" s="41" t="e">
        <f t="shared" si="1"/>
        <v>#VALUE!</v>
      </c>
      <c r="AK12" s="41" t="e">
        <f t="shared" si="7"/>
        <v>#N/A</v>
      </c>
      <c r="AL12" s="41" t="e">
        <f t="shared" si="8"/>
        <v>#N/A</v>
      </c>
    </row>
    <row r="13" spans="1:39" x14ac:dyDescent="0.35">
      <c r="A13" s="21"/>
      <c r="B13" s="40"/>
      <c r="C13" s="53"/>
      <c r="D13" s="32"/>
      <c r="E13" s="33">
        <f t="shared" si="9"/>
        <v>0</v>
      </c>
      <c r="F13" s="21"/>
      <c r="G13" s="40"/>
      <c r="H13" s="35" t="e">
        <f>VLOOKUP(G13,MUTCDCodes!$A$4:$B$500,2,0)</f>
        <v>#N/A</v>
      </c>
      <c r="I13" s="57"/>
      <c r="J13" s="36" t="str">
        <f>IF($AA13="Conventional Single Lane",VLOOKUP($G13,MUTCDCodes!$A$4:$G$500,7,0),IF($AA13="Conventional Multi-Lane",VLOOKUP($G13,MUTCDCodes!$A$4:$L$500,12,0),IF($AA13="Expressway",VLOOKUP($G13,MUTCDCodes!$A$4:$Q$500,17,0),IF($AA13="Freeway",VLOOKUP($G13,MUTCDCodes!$A$4:$V$500,22,0),IF($AA13="Oversized",VLOOKUP($G13,MUTCDCodes!$A$4:$AA$500,27,0),"??")))))</f>
        <v>??</v>
      </c>
      <c r="K13" s="34" t="str">
        <f>IF($AA13="Conventional Single Lane",VLOOKUP($G13,MUTCDCodes!$A$4:$H$500,8,0),IF($AA13="Conventional Multi-Lane",VLOOKUP($G13,MUTCDCodes!$A$4:$M$500,13,0),IF($AA13="Expressway",VLOOKUP($G13,MUTCDCodes!$A$4:$R$500,18,0),IF($AA13="Freeway",VLOOKUP($G13,MUTCDCodes!$A$4:$W$500,23,0),IF($AA13="Oversized",VLOOKUP($G13,MUTCDCodes!$A$4:$AB$500,28,0),"??")))))</f>
        <v>??</v>
      </c>
      <c r="L13" s="37" t="str">
        <f>IF($AA13="Conventional Single Lane",VLOOKUP($G13,MUTCDCodes!$A$4:$I$500,9,0),IF($AA13="Conventional Multi-Lane",VLOOKUP($G13,MUTCDCodes!$A$4:$N$500,14,0),IF($AA13="Expressway",VLOOKUP($G13,MUTCDCodes!$A$4:$S$500,19,0),IF($AA13="Freeway",VLOOKUP($G13,MUTCDCodes!$A$4:$X$500,24,0),IF($AA13="Oversized",VLOOKUP($G13,MUTCDCodes!$A$4:$AC$500,29,0),"??")))))</f>
        <v>??</v>
      </c>
      <c r="M13" s="35" t="e">
        <f>VLOOKUP($G13,MUTCDCodes!$A$4:$D$500,4,0)</f>
        <v>#N/A</v>
      </c>
      <c r="N13" s="35" t="e">
        <f>VLOOKUP($G13,MUTCDCodes!$A$4:$E$500,5,0)</f>
        <v>#N/A</v>
      </c>
      <c r="O13" s="35" t="e">
        <f>VLOOKUP($G13,MUTCDCodes!$A$4:$F$500,6,0)</f>
        <v>#N/A</v>
      </c>
      <c r="P13" s="23" t="str">
        <f>IF($AA13="Conventional Single Lane",VLOOKUP($G13,MUTCDCodes!$A$4:$J$500,10,0),IF($AA13="Conventional Multi-Lane",VLOOKUP($G13,MUTCDCodes!$A$4:$O$500,15,0),IF($AA13="Expressway",VLOOKUP($G13,MUTCDCodes!$A$4:$T$500,20,0),IF($AA13="Freeway",VLOOKUP($G13,MUTCDCodes!$A$4:$Y$500,25,0),IF($AA13="Oversized",VLOOKUP($G13,MUTCDCodes!$A$4:$AD$500,30,0),"??")))))</f>
        <v>??</v>
      </c>
      <c r="Q13" s="23" t="str">
        <f>IF($AA13="Conventional Single Lane",VLOOKUP($G13,MUTCDCodes!$A$4:$K$500,11,0),IF($AA13="Conventional Multi-Lane",VLOOKUP($G13,MUTCDCodes!$A$4:$P$500,16,0),IF($AA13="Expressway",VLOOKUP($G13,MUTCDCodes!$A$4:$U$500,21,0),IF($AA13="Freeway",VLOOKUP($G13,MUTCDCodes!$A$4:$Z$500,26,0),IF($AA13="Oversized",VLOOKUP($G13,MUTCDCodes!$A$4:$AE$500,31,0),"??")))))</f>
        <v>??</v>
      </c>
      <c r="R13" s="35"/>
      <c r="S13" s="21"/>
      <c r="T13" s="31"/>
      <c r="U13" s="53"/>
      <c r="V13" s="53"/>
      <c r="W13" s="53"/>
      <c r="X13" s="53" t="str">
        <f t="shared" si="2"/>
        <v/>
      </c>
      <c r="Y13" s="31"/>
      <c r="AA13" s="21"/>
      <c r="AB13" s="21"/>
      <c r="AC13" s="49"/>
      <c r="AD13" s="49"/>
      <c r="AE13" s="33" t="str">
        <f t="shared" si="10"/>
        <v/>
      </c>
      <c r="AF13" s="21" t="e">
        <f>VLOOKUP($G13,MUTCDCodes!$A$4:$C$500,3,0)</f>
        <v>#N/A</v>
      </c>
      <c r="AG13" s="41" t="e">
        <f t="shared" si="11"/>
        <v>#N/A</v>
      </c>
      <c r="AH13" s="41" t="e">
        <f t="shared" si="12"/>
        <v>#N/A</v>
      </c>
      <c r="AI13" s="41" t="str">
        <f t="shared" si="6"/>
        <v/>
      </c>
      <c r="AJ13" s="41" t="e">
        <f t="shared" si="1"/>
        <v>#VALUE!</v>
      </c>
      <c r="AK13" s="41" t="e">
        <f t="shared" si="7"/>
        <v>#N/A</v>
      </c>
      <c r="AL13" s="41" t="e">
        <f t="shared" si="8"/>
        <v>#N/A</v>
      </c>
    </row>
    <row r="14" spans="1:39" x14ac:dyDescent="0.35">
      <c r="A14" s="21"/>
      <c r="B14" s="40"/>
      <c r="C14" s="53"/>
      <c r="D14" s="32"/>
      <c r="E14" s="33">
        <f t="shared" si="9"/>
        <v>0</v>
      </c>
      <c r="F14" s="21"/>
      <c r="G14" s="40"/>
      <c r="H14" s="35" t="e">
        <f>VLOOKUP(G14,MUTCDCodes!$A$4:$B$500,2,0)</f>
        <v>#N/A</v>
      </c>
      <c r="I14" s="57"/>
      <c r="J14" s="36" t="str">
        <f>IF($AA14="Conventional Single Lane",VLOOKUP($G14,MUTCDCodes!$A$4:$G$500,7,0),IF($AA14="Conventional Multi-Lane",VLOOKUP($G14,MUTCDCodes!$A$4:$L$500,12,0),IF($AA14="Expressway",VLOOKUP($G14,MUTCDCodes!$A$4:$Q$500,17,0),IF($AA14="Freeway",VLOOKUP($G14,MUTCDCodes!$A$4:$V$500,22,0),IF($AA14="Oversized",VLOOKUP($G14,MUTCDCodes!$A$4:$AA$500,27,0),"??")))))</f>
        <v>??</v>
      </c>
      <c r="K14" s="34" t="str">
        <f>IF($AA14="Conventional Single Lane",VLOOKUP($G14,MUTCDCodes!$A$4:$H$500,8,0),IF($AA14="Conventional Multi-Lane",VLOOKUP($G14,MUTCDCodes!$A$4:$M$500,13,0),IF($AA14="Expressway",VLOOKUP($G14,MUTCDCodes!$A$4:$R$500,18,0),IF($AA14="Freeway",VLOOKUP($G14,MUTCDCodes!$A$4:$W$500,23,0),IF($AA14="Oversized",VLOOKUP($G14,MUTCDCodes!$A$4:$AB$500,28,0),"??")))))</f>
        <v>??</v>
      </c>
      <c r="L14" s="37" t="str">
        <f>IF($AA14="Conventional Single Lane",VLOOKUP($G14,MUTCDCodes!$A$4:$I$500,9,0),IF($AA14="Conventional Multi-Lane",VLOOKUP($G14,MUTCDCodes!$A$4:$N$500,14,0),IF($AA14="Expressway",VLOOKUP($G14,MUTCDCodes!$A$4:$S$500,19,0),IF($AA14="Freeway",VLOOKUP($G14,MUTCDCodes!$A$4:$X$500,24,0),IF($AA14="Oversized",VLOOKUP($G14,MUTCDCodes!$A$4:$AC$500,29,0),"??")))))</f>
        <v>??</v>
      </c>
      <c r="M14" s="35" t="e">
        <f>VLOOKUP($G14,MUTCDCodes!$A$4:$D$500,4,0)</f>
        <v>#N/A</v>
      </c>
      <c r="N14" s="35" t="e">
        <f>VLOOKUP($G14,MUTCDCodes!$A$4:$E$500,5,0)</f>
        <v>#N/A</v>
      </c>
      <c r="O14" s="35" t="e">
        <f>VLOOKUP($G14,MUTCDCodes!$A$4:$F$500,6,0)</f>
        <v>#N/A</v>
      </c>
      <c r="P14" s="23" t="str">
        <f>IF($AA14="Conventional Single Lane",VLOOKUP($G14,MUTCDCodes!$A$4:$J$500,10,0),IF($AA14="Conventional Multi-Lane",VLOOKUP($G14,MUTCDCodes!$A$4:$O$500,15,0),IF($AA14="Expressway",VLOOKUP($G14,MUTCDCodes!$A$4:$T$500,20,0),IF($AA14="Freeway",VLOOKUP($G14,MUTCDCodes!$A$4:$Y$500,25,0),IF($AA14="Oversized",VLOOKUP($G14,MUTCDCodes!$A$4:$AD$500,30,0),"??")))))</f>
        <v>??</v>
      </c>
      <c r="Q14" s="23" t="str">
        <f>IF($AA14="Conventional Single Lane",VLOOKUP($G14,MUTCDCodes!$A$4:$K$500,11,0),IF($AA14="Conventional Multi-Lane",VLOOKUP($G14,MUTCDCodes!$A$4:$P$500,16,0),IF($AA14="Expressway",VLOOKUP($G14,MUTCDCodes!$A$4:$U$500,21,0),IF($AA14="Freeway",VLOOKUP($G14,MUTCDCodes!$A$4:$Z$500,26,0),IF($AA14="Oversized",VLOOKUP($G14,MUTCDCodes!$A$4:$AE$500,31,0),"??")))))</f>
        <v>??</v>
      </c>
      <c r="R14" s="35"/>
      <c r="S14" s="21"/>
      <c r="T14" s="31"/>
      <c r="U14" s="53"/>
      <c r="V14" s="53"/>
      <c r="W14" s="53"/>
      <c r="X14" s="53" t="str">
        <f t="shared" si="2"/>
        <v/>
      </c>
      <c r="Y14" s="31"/>
      <c r="AA14" s="21"/>
      <c r="AB14" s="21"/>
      <c r="AC14" s="49"/>
      <c r="AD14" s="49"/>
      <c r="AE14" s="33" t="str">
        <f t="shared" si="10"/>
        <v/>
      </c>
      <c r="AF14" s="21" t="e">
        <f>VLOOKUP($G14,MUTCDCodes!$A$4:$C$500,3,0)</f>
        <v>#N/A</v>
      </c>
      <c r="AG14" s="41" t="e">
        <f t="shared" si="11"/>
        <v>#N/A</v>
      </c>
      <c r="AH14" s="41" t="e">
        <f t="shared" si="12"/>
        <v>#N/A</v>
      </c>
      <c r="AI14" s="41" t="str">
        <f t="shared" si="6"/>
        <v/>
      </c>
      <c r="AJ14" s="41" t="e">
        <f t="shared" si="1"/>
        <v>#VALUE!</v>
      </c>
      <c r="AK14" s="41" t="e">
        <f t="shared" si="7"/>
        <v>#N/A</v>
      </c>
      <c r="AL14" s="41" t="e">
        <f t="shared" si="8"/>
        <v>#N/A</v>
      </c>
    </row>
    <row r="15" spans="1:39" x14ac:dyDescent="0.35">
      <c r="A15" s="21"/>
      <c r="B15" s="40"/>
      <c r="C15" s="53"/>
      <c r="D15" s="32"/>
      <c r="E15" s="33">
        <f t="shared" si="9"/>
        <v>0</v>
      </c>
      <c r="F15" s="21"/>
      <c r="G15" s="40"/>
      <c r="H15" s="35" t="e">
        <f>VLOOKUP(G15,MUTCDCodes!$A$4:$B$500,2,0)</f>
        <v>#N/A</v>
      </c>
      <c r="I15" s="57"/>
      <c r="J15" s="36" t="str">
        <f>IF($AA15="Conventional Single Lane",VLOOKUP($G15,MUTCDCodes!$A$4:$G$500,7,0),IF($AA15="Conventional Multi-Lane",VLOOKUP($G15,MUTCDCodes!$A$4:$L$500,12,0),IF($AA15="Expressway",VLOOKUP($G15,MUTCDCodes!$A$4:$Q$500,17,0),IF($AA15="Freeway",VLOOKUP($G15,MUTCDCodes!$A$4:$V$500,22,0),IF($AA15="Oversized",VLOOKUP($G15,MUTCDCodes!$A$4:$AA$500,27,0),"??")))))</f>
        <v>??</v>
      </c>
      <c r="K15" s="34" t="str">
        <f>IF($AA15="Conventional Single Lane",VLOOKUP($G15,MUTCDCodes!$A$4:$H$500,8,0),IF($AA15="Conventional Multi-Lane",VLOOKUP($G15,MUTCDCodes!$A$4:$M$500,13,0),IF($AA15="Expressway",VLOOKUP($G15,MUTCDCodes!$A$4:$R$500,18,0),IF($AA15="Freeway",VLOOKUP($G15,MUTCDCodes!$A$4:$W$500,23,0),IF($AA15="Oversized",VLOOKUP($G15,MUTCDCodes!$A$4:$AB$500,28,0),"??")))))</f>
        <v>??</v>
      </c>
      <c r="L15" s="37" t="str">
        <f>IF($AA15="Conventional Single Lane",VLOOKUP($G15,MUTCDCodes!$A$4:$I$500,9,0),IF($AA15="Conventional Multi-Lane",VLOOKUP($G15,MUTCDCodes!$A$4:$N$500,14,0),IF($AA15="Expressway",VLOOKUP($G15,MUTCDCodes!$A$4:$S$500,19,0),IF($AA15="Freeway",VLOOKUP($G15,MUTCDCodes!$A$4:$X$500,24,0),IF($AA15="Oversized",VLOOKUP($G15,MUTCDCodes!$A$4:$AC$500,29,0),"??")))))</f>
        <v>??</v>
      </c>
      <c r="M15" s="35" t="e">
        <f>VLOOKUP($G15,MUTCDCodes!$A$4:$D$500,4,0)</f>
        <v>#N/A</v>
      </c>
      <c r="N15" s="35" t="e">
        <f>VLOOKUP($G15,MUTCDCodes!$A$4:$E$500,5,0)</f>
        <v>#N/A</v>
      </c>
      <c r="O15" s="35" t="e">
        <f>VLOOKUP($G15,MUTCDCodes!$A$4:$F$500,6,0)</f>
        <v>#N/A</v>
      </c>
      <c r="P15" s="23" t="str">
        <f>IF($AA15="Conventional Single Lane",VLOOKUP($G15,MUTCDCodes!$A$4:$J$500,10,0),IF($AA15="Conventional Multi-Lane",VLOOKUP($G15,MUTCDCodes!$A$4:$O$500,15,0),IF($AA15="Expressway",VLOOKUP($G15,MUTCDCodes!$A$4:$T$500,20,0),IF($AA15="Freeway",VLOOKUP($G15,MUTCDCodes!$A$4:$Y$500,25,0),IF($AA15="Oversized",VLOOKUP($G15,MUTCDCodes!$A$4:$AD$500,30,0),"??")))))</f>
        <v>??</v>
      </c>
      <c r="Q15" s="23" t="str">
        <f>IF($AA15="Conventional Single Lane",VLOOKUP($G15,MUTCDCodes!$A$4:$K$500,11,0),IF($AA15="Conventional Multi-Lane",VLOOKUP($G15,MUTCDCodes!$A$4:$P$500,16,0),IF($AA15="Expressway",VLOOKUP($G15,MUTCDCodes!$A$4:$U$500,21,0),IF($AA15="Freeway",VLOOKUP($G15,MUTCDCodes!$A$4:$Z$500,26,0),IF($AA15="Oversized",VLOOKUP($G15,MUTCDCodes!$A$4:$AE$500,31,0),"??")))))</f>
        <v>??</v>
      </c>
      <c r="R15" s="35"/>
      <c r="S15" s="21"/>
      <c r="T15" s="31"/>
      <c r="U15" s="53"/>
      <c r="V15" s="53"/>
      <c r="W15" s="53"/>
      <c r="X15" s="53" t="str">
        <f t="shared" si="2"/>
        <v/>
      </c>
      <c r="Y15" s="31"/>
      <c r="AA15" s="21"/>
      <c r="AB15" s="21"/>
      <c r="AC15" s="49"/>
      <c r="AD15" s="49"/>
      <c r="AE15" s="33" t="str">
        <f t="shared" si="10"/>
        <v/>
      </c>
      <c r="AF15" s="21" t="e">
        <f>VLOOKUP($G15,MUTCDCodes!$A$4:$C$500,3,0)</f>
        <v>#N/A</v>
      </c>
      <c r="AG15" s="41" t="e">
        <f t="shared" si="11"/>
        <v>#N/A</v>
      </c>
      <c r="AH15" s="41" t="e">
        <f t="shared" si="12"/>
        <v>#N/A</v>
      </c>
      <c r="AI15" s="41" t="str">
        <f t="shared" si="6"/>
        <v/>
      </c>
      <c r="AJ15" s="41" t="e">
        <f t="shared" si="1"/>
        <v>#VALUE!</v>
      </c>
      <c r="AK15" s="41" t="e">
        <f t="shared" si="7"/>
        <v>#N/A</v>
      </c>
      <c r="AL15" s="41" t="e">
        <f t="shared" si="8"/>
        <v>#N/A</v>
      </c>
    </row>
    <row r="16" spans="1:39" x14ac:dyDescent="0.35">
      <c r="A16" s="21"/>
      <c r="B16" s="40"/>
      <c r="C16" s="53"/>
      <c r="D16" s="32"/>
      <c r="E16" s="33">
        <f t="shared" si="9"/>
        <v>0</v>
      </c>
      <c r="F16" s="21"/>
      <c r="G16" s="40"/>
      <c r="H16" s="35" t="e">
        <f>VLOOKUP(G16,MUTCDCodes!$A$4:$B$500,2,0)</f>
        <v>#N/A</v>
      </c>
      <c r="I16" s="57"/>
      <c r="J16" s="36" t="str">
        <f>IF($AA16="Conventional Single Lane",VLOOKUP($G16,MUTCDCodes!$A$4:$G$500,7,0),IF($AA16="Conventional Multi-Lane",VLOOKUP($G16,MUTCDCodes!$A$4:$L$500,12,0),IF($AA16="Expressway",VLOOKUP($G16,MUTCDCodes!$A$4:$Q$500,17,0),IF($AA16="Freeway",VLOOKUP($G16,MUTCDCodes!$A$4:$V$500,22,0),IF($AA16="Oversized",VLOOKUP($G16,MUTCDCodes!$A$4:$AA$500,27,0),"??")))))</f>
        <v>??</v>
      </c>
      <c r="K16" s="34" t="str">
        <f>IF($AA16="Conventional Single Lane",VLOOKUP($G16,MUTCDCodes!$A$4:$H$500,8,0),IF($AA16="Conventional Multi-Lane",VLOOKUP($G16,MUTCDCodes!$A$4:$M$500,13,0),IF($AA16="Expressway",VLOOKUP($G16,MUTCDCodes!$A$4:$R$500,18,0),IF($AA16="Freeway",VLOOKUP($G16,MUTCDCodes!$A$4:$W$500,23,0),IF($AA16="Oversized",VLOOKUP($G16,MUTCDCodes!$A$4:$AB$500,28,0),"??")))))</f>
        <v>??</v>
      </c>
      <c r="L16" s="37" t="str">
        <f>IF($AA16="Conventional Single Lane",VLOOKUP($G16,MUTCDCodes!$A$4:$I$500,9,0),IF($AA16="Conventional Multi-Lane",VLOOKUP($G16,MUTCDCodes!$A$4:$N$500,14,0),IF($AA16="Expressway",VLOOKUP($G16,MUTCDCodes!$A$4:$S$500,19,0),IF($AA16="Freeway",VLOOKUP($G16,MUTCDCodes!$A$4:$X$500,24,0),IF($AA16="Oversized",VLOOKUP($G16,MUTCDCodes!$A$4:$AC$500,29,0),"??")))))</f>
        <v>??</v>
      </c>
      <c r="M16" s="35" t="e">
        <f>VLOOKUP($G16,MUTCDCodes!$A$4:$D$500,4,0)</f>
        <v>#N/A</v>
      </c>
      <c r="N16" s="35" t="e">
        <f>VLOOKUP($G16,MUTCDCodes!$A$4:$E$500,5,0)</f>
        <v>#N/A</v>
      </c>
      <c r="O16" s="35" t="e">
        <f>VLOOKUP($G16,MUTCDCodes!$A$4:$F$500,6,0)</f>
        <v>#N/A</v>
      </c>
      <c r="P16" s="23" t="str">
        <f>IF($AA16="Conventional Single Lane",VLOOKUP($G16,MUTCDCodes!$A$4:$J$500,10,0),IF($AA16="Conventional Multi-Lane",VLOOKUP($G16,MUTCDCodes!$A$4:$O$500,15,0),IF($AA16="Expressway",VLOOKUP($G16,MUTCDCodes!$A$4:$T$500,20,0),IF($AA16="Freeway",VLOOKUP($G16,MUTCDCodes!$A$4:$Y$500,25,0),IF($AA16="Oversized",VLOOKUP($G16,MUTCDCodes!$A$4:$AD$500,30,0),"??")))))</f>
        <v>??</v>
      </c>
      <c r="Q16" s="23" t="str">
        <f>IF($AA16="Conventional Single Lane",VLOOKUP($G16,MUTCDCodes!$A$4:$K$500,11,0),IF($AA16="Conventional Multi-Lane",VLOOKUP($G16,MUTCDCodes!$A$4:$P$500,16,0),IF($AA16="Expressway",VLOOKUP($G16,MUTCDCodes!$A$4:$U$500,21,0),IF($AA16="Freeway",VLOOKUP($G16,MUTCDCodes!$A$4:$Z$500,26,0),IF($AA16="Oversized",VLOOKUP($G16,MUTCDCodes!$A$4:$AE$500,31,0),"??")))))</f>
        <v>??</v>
      </c>
      <c r="R16" s="35"/>
      <c r="S16" s="21"/>
      <c r="T16" s="31"/>
      <c r="U16" s="53"/>
      <c r="V16" s="53"/>
      <c r="W16" s="53"/>
      <c r="X16" s="53" t="str">
        <f t="shared" si="2"/>
        <v/>
      </c>
      <c r="Y16" s="31"/>
      <c r="AA16" s="21"/>
      <c r="AB16" s="21"/>
      <c r="AC16" s="49"/>
      <c r="AD16" s="49"/>
      <c r="AE16" s="33" t="str">
        <f t="shared" si="10"/>
        <v/>
      </c>
      <c r="AF16" s="21" t="e">
        <f>VLOOKUP($G16,MUTCDCodes!$A$4:$C$500,3,0)</f>
        <v>#N/A</v>
      </c>
      <c r="AG16" s="41" t="e">
        <f t="shared" si="11"/>
        <v>#N/A</v>
      </c>
      <c r="AH16" s="41" t="e">
        <f t="shared" si="12"/>
        <v>#N/A</v>
      </c>
      <c r="AI16" s="41" t="str">
        <f t="shared" si="6"/>
        <v/>
      </c>
      <c r="AJ16" s="41" t="e">
        <f t="shared" si="1"/>
        <v>#VALUE!</v>
      </c>
      <c r="AK16" s="41" t="e">
        <f t="shared" si="7"/>
        <v>#N/A</v>
      </c>
      <c r="AL16" s="41" t="e">
        <f t="shared" si="8"/>
        <v>#N/A</v>
      </c>
    </row>
    <row r="17" spans="1:38" x14ac:dyDescent="0.35">
      <c r="A17" s="21"/>
      <c r="B17" s="40"/>
      <c r="C17" s="53"/>
      <c r="D17" s="32"/>
      <c r="E17" s="33">
        <f t="shared" si="9"/>
        <v>0</v>
      </c>
      <c r="F17" s="21"/>
      <c r="G17" s="40"/>
      <c r="H17" s="35" t="e">
        <f>VLOOKUP(G17,MUTCDCodes!$A$4:$B$500,2,0)</f>
        <v>#N/A</v>
      </c>
      <c r="I17" s="57"/>
      <c r="J17" s="36" t="str">
        <f>IF($AA17="Conventional Single Lane",VLOOKUP($G17,MUTCDCodes!$A$4:$G$500,7,0),IF($AA17="Conventional Multi-Lane",VLOOKUP($G17,MUTCDCodes!$A$4:$L$500,12,0),IF($AA17="Expressway",VLOOKUP($G17,MUTCDCodes!$A$4:$Q$500,17,0),IF($AA17="Freeway",VLOOKUP($G17,MUTCDCodes!$A$4:$V$500,22,0),IF($AA17="Oversized",VLOOKUP($G17,MUTCDCodes!$A$4:$AA$500,27,0),"??")))))</f>
        <v>??</v>
      </c>
      <c r="K17" s="34" t="str">
        <f>IF($AA17="Conventional Single Lane",VLOOKUP($G17,MUTCDCodes!$A$4:$H$500,8,0),IF($AA17="Conventional Multi-Lane",VLOOKUP($G17,MUTCDCodes!$A$4:$M$500,13,0),IF($AA17="Expressway",VLOOKUP($G17,MUTCDCodes!$A$4:$R$500,18,0),IF($AA17="Freeway",VLOOKUP($G17,MUTCDCodes!$A$4:$W$500,23,0),IF($AA17="Oversized",VLOOKUP($G17,MUTCDCodes!$A$4:$AB$500,28,0),"??")))))</f>
        <v>??</v>
      </c>
      <c r="L17" s="37" t="str">
        <f>IF($AA17="Conventional Single Lane",VLOOKUP($G17,MUTCDCodes!$A$4:$I$500,9,0),IF($AA17="Conventional Multi-Lane",VLOOKUP($G17,MUTCDCodes!$A$4:$N$500,14,0),IF($AA17="Expressway",VLOOKUP($G17,MUTCDCodes!$A$4:$S$500,19,0),IF($AA17="Freeway",VLOOKUP($G17,MUTCDCodes!$A$4:$X$500,24,0),IF($AA17="Oversized",VLOOKUP($G17,MUTCDCodes!$A$4:$AC$500,29,0),"??")))))</f>
        <v>??</v>
      </c>
      <c r="M17" s="35" t="e">
        <f>VLOOKUP($G17,MUTCDCodes!$A$4:$D$500,4,0)</f>
        <v>#N/A</v>
      </c>
      <c r="N17" s="35" t="e">
        <f>VLOOKUP($G17,MUTCDCodes!$A$4:$E$500,5,0)</f>
        <v>#N/A</v>
      </c>
      <c r="O17" s="35" t="e">
        <f>VLOOKUP($G17,MUTCDCodes!$A$4:$F$500,6,0)</f>
        <v>#N/A</v>
      </c>
      <c r="P17" s="23" t="str">
        <f>IF($AA17="Conventional Single Lane",VLOOKUP($G17,MUTCDCodes!$A$4:$J$500,10,0),IF($AA17="Conventional Multi-Lane",VLOOKUP($G17,MUTCDCodes!$A$4:$O$500,15,0),IF($AA17="Expressway",VLOOKUP($G17,MUTCDCodes!$A$4:$T$500,20,0),IF($AA17="Freeway",VLOOKUP($G17,MUTCDCodes!$A$4:$Y$500,25,0),IF($AA17="Oversized",VLOOKUP($G17,MUTCDCodes!$A$4:$AD$500,30,0),"??")))))</f>
        <v>??</v>
      </c>
      <c r="Q17" s="23" t="str">
        <f>IF($AA17="Conventional Single Lane",VLOOKUP($G17,MUTCDCodes!$A$4:$K$500,11,0),IF($AA17="Conventional Multi-Lane",VLOOKUP($G17,MUTCDCodes!$A$4:$P$500,16,0),IF($AA17="Expressway",VLOOKUP($G17,MUTCDCodes!$A$4:$U$500,21,0),IF($AA17="Freeway",VLOOKUP($G17,MUTCDCodes!$A$4:$Z$500,26,0),IF($AA17="Oversized",VLOOKUP($G17,MUTCDCodes!$A$4:$AE$500,31,0),"??")))))</f>
        <v>??</v>
      </c>
      <c r="R17" s="35"/>
      <c r="S17" s="21"/>
      <c r="T17" s="31"/>
      <c r="U17" s="53"/>
      <c r="V17" s="53"/>
      <c r="W17" s="53"/>
      <c r="X17" s="53" t="str">
        <f t="shared" si="2"/>
        <v/>
      </c>
      <c r="Y17" s="31"/>
      <c r="AA17" s="21"/>
      <c r="AB17" s="21"/>
      <c r="AC17" s="49"/>
      <c r="AD17" s="49"/>
      <c r="AE17" s="33" t="str">
        <f t="shared" si="10"/>
        <v/>
      </c>
      <c r="AF17" s="21" t="e">
        <f>VLOOKUP($G17,MUTCDCodes!$A$4:$C$500,3,0)</f>
        <v>#N/A</v>
      </c>
      <c r="AG17" s="41" t="e">
        <f t="shared" si="11"/>
        <v>#N/A</v>
      </c>
      <c r="AH17" s="41" t="e">
        <f t="shared" si="12"/>
        <v>#N/A</v>
      </c>
      <c r="AI17" s="41" t="str">
        <f t="shared" si="6"/>
        <v/>
      </c>
      <c r="AJ17" s="41" t="e">
        <f t="shared" si="1"/>
        <v>#VALUE!</v>
      </c>
      <c r="AK17" s="41" t="e">
        <f t="shared" si="7"/>
        <v>#N/A</v>
      </c>
      <c r="AL17" s="41" t="e">
        <f t="shared" si="8"/>
        <v>#N/A</v>
      </c>
    </row>
    <row r="18" spans="1:38" x14ac:dyDescent="0.35">
      <c r="A18" s="21"/>
      <c r="B18" s="40"/>
      <c r="C18" s="53"/>
      <c r="D18" s="32"/>
      <c r="E18" s="33">
        <f t="shared" si="9"/>
        <v>0</v>
      </c>
      <c r="F18" s="21"/>
      <c r="G18" s="40"/>
      <c r="H18" s="35" t="e">
        <f>VLOOKUP(G18,MUTCDCodes!$A$4:$B$500,2,0)</f>
        <v>#N/A</v>
      </c>
      <c r="I18" s="57"/>
      <c r="J18" s="36" t="str">
        <f>IF($AA18="Conventional Single Lane",VLOOKUP($G18,MUTCDCodes!$A$4:$G$500,7,0),IF($AA18="Conventional Multi-Lane",VLOOKUP($G18,MUTCDCodes!$A$4:$L$500,12,0),IF($AA18="Expressway",VLOOKUP($G18,MUTCDCodes!$A$4:$Q$500,17,0),IF($AA18="Freeway",VLOOKUP($G18,MUTCDCodes!$A$4:$V$500,22,0),IF($AA18="Oversized",VLOOKUP($G18,MUTCDCodes!$A$4:$AA$500,27,0),"??")))))</f>
        <v>??</v>
      </c>
      <c r="K18" s="34" t="str">
        <f>IF($AA18="Conventional Single Lane",VLOOKUP($G18,MUTCDCodes!$A$4:$H$500,8,0),IF($AA18="Conventional Multi-Lane",VLOOKUP($G18,MUTCDCodes!$A$4:$M$500,13,0),IF($AA18="Expressway",VLOOKUP($G18,MUTCDCodes!$A$4:$R$500,18,0),IF($AA18="Freeway",VLOOKUP($G18,MUTCDCodes!$A$4:$W$500,23,0),IF($AA18="Oversized",VLOOKUP($G18,MUTCDCodes!$A$4:$AB$500,28,0),"??")))))</f>
        <v>??</v>
      </c>
      <c r="L18" s="37" t="str">
        <f>IF($AA18="Conventional Single Lane",VLOOKUP($G18,MUTCDCodes!$A$4:$I$500,9,0),IF($AA18="Conventional Multi-Lane",VLOOKUP($G18,MUTCDCodes!$A$4:$N$500,14,0),IF($AA18="Expressway",VLOOKUP($G18,MUTCDCodes!$A$4:$S$500,19,0),IF($AA18="Freeway",VLOOKUP($G18,MUTCDCodes!$A$4:$X$500,24,0),IF($AA18="Oversized",VLOOKUP($G18,MUTCDCodes!$A$4:$AC$500,29,0),"??")))))</f>
        <v>??</v>
      </c>
      <c r="M18" s="35" t="e">
        <f>VLOOKUP($G18,MUTCDCodes!$A$4:$D$500,4,0)</f>
        <v>#N/A</v>
      </c>
      <c r="N18" s="35" t="e">
        <f>VLOOKUP($G18,MUTCDCodes!$A$4:$E$500,5,0)</f>
        <v>#N/A</v>
      </c>
      <c r="O18" s="35" t="e">
        <f>VLOOKUP($G18,MUTCDCodes!$A$4:$F$500,6,0)</f>
        <v>#N/A</v>
      </c>
      <c r="P18" s="23" t="str">
        <f>IF($AA18="Conventional Single Lane",VLOOKUP($G18,MUTCDCodes!$A$4:$J$500,10,0),IF($AA18="Conventional Multi-Lane",VLOOKUP($G18,MUTCDCodes!$A$4:$O$500,15,0),IF($AA18="Expressway",VLOOKUP($G18,MUTCDCodes!$A$4:$T$500,20,0),IF($AA18="Freeway",VLOOKUP($G18,MUTCDCodes!$A$4:$Y$500,25,0),IF($AA18="Oversized",VLOOKUP($G18,MUTCDCodes!$A$4:$AD$500,30,0),"??")))))</f>
        <v>??</v>
      </c>
      <c r="Q18" s="23" t="str">
        <f>IF($AA18="Conventional Single Lane",VLOOKUP($G18,MUTCDCodes!$A$4:$K$500,11,0),IF($AA18="Conventional Multi-Lane",VLOOKUP($G18,MUTCDCodes!$A$4:$P$500,16,0),IF($AA18="Expressway",VLOOKUP($G18,MUTCDCodes!$A$4:$U$500,21,0),IF($AA18="Freeway",VLOOKUP($G18,MUTCDCodes!$A$4:$Z$500,26,0),IF($AA18="Oversized",VLOOKUP($G18,MUTCDCodes!$A$4:$AE$500,31,0),"??")))))</f>
        <v>??</v>
      </c>
      <c r="R18" s="35"/>
      <c r="S18" s="21"/>
      <c r="T18" s="31"/>
      <c r="U18" s="53"/>
      <c r="V18" s="53"/>
      <c r="W18" s="53"/>
      <c r="X18" s="53" t="str">
        <f t="shared" si="2"/>
        <v/>
      </c>
      <c r="Y18" s="31"/>
      <c r="AA18" s="21"/>
      <c r="AB18" s="21"/>
      <c r="AC18" s="49"/>
      <c r="AD18" s="49"/>
      <c r="AE18" s="33" t="str">
        <f t="shared" si="10"/>
        <v/>
      </c>
      <c r="AF18" s="21" t="e">
        <f>VLOOKUP($G18,MUTCDCodes!$A$4:$C$500,3,0)</f>
        <v>#N/A</v>
      </c>
      <c r="AG18" s="41" t="e">
        <f t="shared" si="11"/>
        <v>#N/A</v>
      </c>
      <c r="AH18" s="41" t="e">
        <f t="shared" si="12"/>
        <v>#N/A</v>
      </c>
      <c r="AI18" s="41" t="str">
        <f t="shared" si="6"/>
        <v/>
      </c>
      <c r="AJ18" s="41" t="e">
        <f t="shared" si="1"/>
        <v>#VALUE!</v>
      </c>
      <c r="AK18" s="41" t="e">
        <f t="shared" si="7"/>
        <v>#N/A</v>
      </c>
      <c r="AL18" s="41" t="e">
        <f t="shared" si="8"/>
        <v>#N/A</v>
      </c>
    </row>
    <row r="19" spans="1:38" x14ac:dyDescent="0.35">
      <c r="A19" s="21"/>
      <c r="B19" s="40"/>
      <c r="C19" s="53"/>
      <c r="D19" s="32"/>
      <c r="E19" s="33">
        <f t="shared" si="9"/>
        <v>0</v>
      </c>
      <c r="F19" s="21"/>
      <c r="G19" s="40"/>
      <c r="H19" s="35" t="e">
        <f>VLOOKUP(G19,MUTCDCodes!$A$4:$B$500,2,0)</f>
        <v>#N/A</v>
      </c>
      <c r="I19" s="57"/>
      <c r="J19" s="36" t="str">
        <f>IF($AA19="Conventional Single Lane",VLOOKUP($G19,MUTCDCodes!$A$4:$G$500,7,0),IF($AA19="Conventional Multi-Lane",VLOOKUP($G19,MUTCDCodes!$A$4:$L$500,12,0),IF($AA19="Expressway",VLOOKUP($G19,MUTCDCodes!$A$4:$Q$500,17,0),IF($AA19="Freeway",VLOOKUP($G19,MUTCDCodes!$A$4:$V$500,22,0),IF($AA19="Oversized",VLOOKUP($G19,MUTCDCodes!$A$4:$AA$500,27,0),"??")))))</f>
        <v>??</v>
      </c>
      <c r="K19" s="34" t="str">
        <f>IF($AA19="Conventional Single Lane",VLOOKUP($G19,MUTCDCodes!$A$4:$H$500,8,0),IF($AA19="Conventional Multi-Lane",VLOOKUP($G19,MUTCDCodes!$A$4:$M$500,13,0),IF($AA19="Expressway",VLOOKUP($G19,MUTCDCodes!$A$4:$R$500,18,0),IF($AA19="Freeway",VLOOKUP($G19,MUTCDCodes!$A$4:$W$500,23,0),IF($AA19="Oversized",VLOOKUP($G19,MUTCDCodes!$A$4:$AB$500,28,0),"??")))))</f>
        <v>??</v>
      </c>
      <c r="L19" s="37" t="str">
        <f>IF($AA19="Conventional Single Lane",VLOOKUP($G19,MUTCDCodes!$A$4:$I$500,9,0),IF($AA19="Conventional Multi-Lane",VLOOKUP($G19,MUTCDCodes!$A$4:$N$500,14,0),IF($AA19="Expressway",VLOOKUP($G19,MUTCDCodes!$A$4:$S$500,19,0),IF($AA19="Freeway",VLOOKUP($G19,MUTCDCodes!$A$4:$X$500,24,0),IF($AA19="Oversized",VLOOKUP($G19,MUTCDCodes!$A$4:$AC$500,29,0),"??")))))</f>
        <v>??</v>
      </c>
      <c r="M19" s="35" t="e">
        <f>VLOOKUP($G19,MUTCDCodes!$A$4:$D$500,4,0)</f>
        <v>#N/A</v>
      </c>
      <c r="N19" s="35" t="e">
        <f>VLOOKUP($G19,MUTCDCodes!$A$4:$E$500,5,0)</f>
        <v>#N/A</v>
      </c>
      <c r="O19" s="35" t="e">
        <f>VLOOKUP($G19,MUTCDCodes!$A$4:$F$500,6,0)</f>
        <v>#N/A</v>
      </c>
      <c r="P19" s="23" t="str">
        <f>IF($AA19="Conventional Single Lane",VLOOKUP($G19,MUTCDCodes!$A$4:$J$500,10,0),IF($AA19="Conventional Multi-Lane",VLOOKUP($G19,MUTCDCodes!$A$4:$O$500,15,0),IF($AA19="Expressway",VLOOKUP($G19,MUTCDCodes!$A$4:$T$500,20,0),IF($AA19="Freeway",VLOOKUP($G19,MUTCDCodes!$A$4:$Y$500,25,0),IF($AA19="Oversized",VLOOKUP($G19,MUTCDCodes!$A$4:$AD$500,30,0),"??")))))</f>
        <v>??</v>
      </c>
      <c r="Q19" s="23" t="str">
        <f>IF($AA19="Conventional Single Lane",VLOOKUP($G19,MUTCDCodes!$A$4:$K$500,11,0),IF($AA19="Conventional Multi-Lane",VLOOKUP($G19,MUTCDCodes!$A$4:$P$500,16,0),IF($AA19="Expressway",VLOOKUP($G19,MUTCDCodes!$A$4:$U$500,21,0),IF($AA19="Freeway",VLOOKUP($G19,MUTCDCodes!$A$4:$Z$500,26,0),IF($AA19="Oversized",VLOOKUP($G19,MUTCDCodes!$A$4:$AE$500,31,0),"??")))))</f>
        <v>??</v>
      </c>
      <c r="R19" s="35"/>
      <c r="S19" s="21"/>
      <c r="T19" s="31"/>
      <c r="U19" s="53"/>
      <c r="V19" s="53"/>
      <c r="W19" s="53"/>
      <c r="X19" s="53" t="str">
        <f t="shared" si="2"/>
        <v/>
      </c>
      <c r="Y19" s="31"/>
      <c r="AA19" s="21"/>
      <c r="AB19" s="21"/>
      <c r="AC19" s="49"/>
      <c r="AD19" s="49"/>
      <c r="AE19" s="33" t="str">
        <f t="shared" si="10"/>
        <v/>
      </c>
      <c r="AF19" s="21" t="e">
        <f>VLOOKUP($G19,MUTCDCodes!$A$4:$C$500,3,0)</f>
        <v>#N/A</v>
      </c>
      <c r="AG19" s="41" t="e">
        <f t="shared" si="11"/>
        <v>#N/A</v>
      </c>
      <c r="AH19" s="41" t="e">
        <f t="shared" si="12"/>
        <v>#N/A</v>
      </c>
      <c r="AI19" s="41" t="str">
        <f t="shared" si="6"/>
        <v/>
      </c>
      <c r="AJ19" s="41" t="e">
        <f t="shared" si="1"/>
        <v>#VALUE!</v>
      </c>
      <c r="AK19" s="41" t="e">
        <f t="shared" si="7"/>
        <v>#N/A</v>
      </c>
      <c r="AL19" s="41" t="e">
        <f t="shared" si="8"/>
        <v>#N/A</v>
      </c>
    </row>
    <row r="20" spans="1:38" x14ac:dyDescent="0.35">
      <c r="A20" s="21"/>
      <c r="B20" s="40"/>
      <c r="C20" s="53"/>
      <c r="D20" s="32"/>
      <c r="E20" s="33">
        <f t="shared" si="9"/>
        <v>0</v>
      </c>
      <c r="F20" s="21"/>
      <c r="G20" s="40"/>
      <c r="H20" s="35" t="e">
        <f>VLOOKUP(G20,MUTCDCodes!$A$4:$B$500,2,0)</f>
        <v>#N/A</v>
      </c>
      <c r="I20" s="57"/>
      <c r="J20" s="36" t="str">
        <f>IF($AA20="Conventional Single Lane",VLOOKUP($G20,MUTCDCodes!$A$4:$G$500,7,0),IF($AA20="Conventional Multi-Lane",VLOOKUP($G20,MUTCDCodes!$A$4:$L$500,12,0),IF($AA20="Expressway",VLOOKUP($G20,MUTCDCodes!$A$4:$Q$500,17,0),IF($AA20="Freeway",VLOOKUP($G20,MUTCDCodes!$A$4:$V$500,22,0),IF($AA20="Oversized",VLOOKUP($G20,MUTCDCodes!$A$4:$AA$500,27,0),"??")))))</f>
        <v>??</v>
      </c>
      <c r="K20" s="34" t="str">
        <f>IF($AA20="Conventional Single Lane",VLOOKUP($G20,MUTCDCodes!$A$4:$H$500,8,0),IF($AA20="Conventional Multi-Lane",VLOOKUP($G20,MUTCDCodes!$A$4:$M$500,13,0),IF($AA20="Expressway",VLOOKUP($G20,MUTCDCodes!$A$4:$R$500,18,0),IF($AA20="Freeway",VLOOKUP($G20,MUTCDCodes!$A$4:$W$500,23,0),IF($AA20="Oversized",VLOOKUP($G20,MUTCDCodes!$A$4:$AB$500,28,0),"??")))))</f>
        <v>??</v>
      </c>
      <c r="L20" s="37" t="str">
        <f>IF($AA20="Conventional Single Lane",VLOOKUP($G20,MUTCDCodes!$A$4:$I$500,9,0),IF($AA20="Conventional Multi-Lane",VLOOKUP($G20,MUTCDCodes!$A$4:$N$500,14,0),IF($AA20="Expressway",VLOOKUP($G20,MUTCDCodes!$A$4:$S$500,19,0),IF($AA20="Freeway",VLOOKUP($G20,MUTCDCodes!$A$4:$X$500,24,0),IF($AA20="Oversized",VLOOKUP($G20,MUTCDCodes!$A$4:$AC$500,29,0),"??")))))</f>
        <v>??</v>
      </c>
      <c r="M20" s="35" t="e">
        <f>VLOOKUP($G20,MUTCDCodes!$A$4:$D$500,4,0)</f>
        <v>#N/A</v>
      </c>
      <c r="N20" s="35" t="e">
        <f>VLOOKUP($G20,MUTCDCodes!$A$4:$E$500,5,0)</f>
        <v>#N/A</v>
      </c>
      <c r="O20" s="35" t="e">
        <f>VLOOKUP($G20,MUTCDCodes!$A$4:$F$500,6,0)</f>
        <v>#N/A</v>
      </c>
      <c r="P20" s="23" t="str">
        <f>IF($AA20="Conventional Single Lane",VLOOKUP($G20,MUTCDCodes!$A$4:$J$500,10,0),IF($AA20="Conventional Multi-Lane",VLOOKUP($G20,MUTCDCodes!$A$4:$O$500,15,0),IF($AA20="Expressway",VLOOKUP($G20,MUTCDCodes!$A$4:$T$500,20,0),IF($AA20="Freeway",VLOOKUP($G20,MUTCDCodes!$A$4:$Y$500,25,0),IF($AA20="Oversized",VLOOKUP($G20,MUTCDCodes!$A$4:$AD$500,30,0),"??")))))</f>
        <v>??</v>
      </c>
      <c r="Q20" s="23" t="str">
        <f>IF($AA20="Conventional Single Lane",VLOOKUP($G20,MUTCDCodes!$A$4:$K$500,11,0),IF($AA20="Conventional Multi-Lane",VLOOKUP($G20,MUTCDCodes!$A$4:$P$500,16,0),IF($AA20="Expressway",VLOOKUP($G20,MUTCDCodes!$A$4:$U$500,21,0),IF($AA20="Freeway",VLOOKUP($G20,MUTCDCodes!$A$4:$Z$500,26,0),IF($AA20="Oversized",VLOOKUP($G20,MUTCDCodes!$A$4:$AE$500,31,0),"??")))))</f>
        <v>??</v>
      </c>
      <c r="R20" s="35"/>
      <c r="S20" s="21"/>
      <c r="T20" s="31"/>
      <c r="U20" s="53"/>
      <c r="V20" s="53"/>
      <c r="W20" s="53"/>
      <c r="X20" s="53" t="str">
        <f t="shared" si="2"/>
        <v/>
      </c>
      <c r="Y20" s="31"/>
      <c r="AA20" s="21"/>
      <c r="AB20" s="21"/>
      <c r="AC20" s="49"/>
      <c r="AD20" s="49"/>
      <c r="AE20" s="33" t="str">
        <f t="shared" si="10"/>
        <v/>
      </c>
      <c r="AF20" s="21" t="e">
        <f>VLOOKUP($G20,MUTCDCodes!$A$4:$C$500,3,0)</f>
        <v>#N/A</v>
      </c>
      <c r="AG20" s="41" t="e">
        <f t="shared" si="11"/>
        <v>#N/A</v>
      </c>
      <c r="AH20" s="41" t="e">
        <f t="shared" si="12"/>
        <v>#N/A</v>
      </c>
      <c r="AI20" s="41" t="str">
        <f t="shared" si="6"/>
        <v/>
      </c>
      <c r="AJ20" s="41" t="e">
        <f t="shared" si="1"/>
        <v>#VALUE!</v>
      </c>
      <c r="AK20" s="41" t="e">
        <f t="shared" si="7"/>
        <v>#N/A</v>
      </c>
      <c r="AL20" s="41" t="e">
        <f t="shared" si="8"/>
        <v>#N/A</v>
      </c>
    </row>
    <row r="21" spans="1:38" x14ac:dyDescent="0.35">
      <c r="A21" s="21"/>
      <c r="B21" s="40"/>
      <c r="C21" s="53"/>
      <c r="D21" s="32"/>
      <c r="E21" s="33">
        <f t="shared" si="9"/>
        <v>0</v>
      </c>
      <c r="F21" s="21"/>
      <c r="G21" s="40"/>
      <c r="H21" s="35" t="e">
        <f>VLOOKUP(G21,MUTCDCodes!$A$4:$B$500,2,0)</f>
        <v>#N/A</v>
      </c>
      <c r="I21" s="57"/>
      <c r="J21" s="36" t="str">
        <f>IF($AA21="Conventional Single Lane",VLOOKUP($G21,MUTCDCodes!$A$4:$G$500,7,0),IF($AA21="Conventional Multi-Lane",VLOOKUP($G21,MUTCDCodes!$A$4:$L$500,12,0),IF($AA21="Expressway",VLOOKUP($G21,MUTCDCodes!$A$4:$Q$500,17,0),IF($AA21="Freeway",VLOOKUP($G21,MUTCDCodes!$A$4:$V$500,22,0),IF($AA21="Oversized",VLOOKUP($G21,MUTCDCodes!$A$4:$AA$500,27,0),"??")))))</f>
        <v>??</v>
      </c>
      <c r="K21" s="34" t="str">
        <f>IF($AA21="Conventional Single Lane",VLOOKUP($G21,MUTCDCodes!$A$4:$H$500,8,0),IF($AA21="Conventional Multi-Lane",VLOOKUP($G21,MUTCDCodes!$A$4:$M$500,13,0),IF($AA21="Expressway",VLOOKUP($G21,MUTCDCodes!$A$4:$R$500,18,0),IF($AA21="Freeway",VLOOKUP($G21,MUTCDCodes!$A$4:$W$500,23,0),IF($AA21="Oversized",VLOOKUP($G21,MUTCDCodes!$A$4:$AB$500,28,0),"??")))))</f>
        <v>??</v>
      </c>
      <c r="L21" s="37" t="str">
        <f>IF($AA21="Conventional Single Lane",VLOOKUP($G21,MUTCDCodes!$A$4:$I$500,9,0),IF($AA21="Conventional Multi-Lane",VLOOKUP($G21,MUTCDCodes!$A$4:$N$500,14,0),IF($AA21="Expressway",VLOOKUP($G21,MUTCDCodes!$A$4:$S$500,19,0),IF($AA21="Freeway",VLOOKUP($G21,MUTCDCodes!$A$4:$X$500,24,0),IF($AA21="Oversized",VLOOKUP($G21,MUTCDCodes!$A$4:$AC$500,29,0),"??")))))</f>
        <v>??</v>
      </c>
      <c r="M21" s="35" t="e">
        <f>VLOOKUP($G21,MUTCDCodes!$A$4:$D$500,4,0)</f>
        <v>#N/A</v>
      </c>
      <c r="N21" s="35" t="e">
        <f>VLOOKUP($G21,MUTCDCodes!$A$4:$E$500,5,0)</f>
        <v>#N/A</v>
      </c>
      <c r="O21" s="35" t="e">
        <f>VLOOKUP($G21,MUTCDCodes!$A$4:$F$500,6,0)</f>
        <v>#N/A</v>
      </c>
      <c r="P21" s="23" t="str">
        <f>IF($AA21="Conventional Single Lane",VLOOKUP($G21,MUTCDCodes!$A$4:$J$500,10,0),IF($AA21="Conventional Multi-Lane",VLOOKUP($G21,MUTCDCodes!$A$4:$O$500,15,0),IF($AA21="Expressway",VLOOKUP($G21,MUTCDCodes!$A$4:$T$500,20,0),IF($AA21="Freeway",VLOOKUP($G21,MUTCDCodes!$A$4:$Y$500,25,0),IF($AA21="Oversized",VLOOKUP($G21,MUTCDCodes!$A$4:$AD$500,30,0),"??")))))</f>
        <v>??</v>
      </c>
      <c r="Q21" s="23" t="str">
        <f>IF($AA21="Conventional Single Lane",VLOOKUP($G21,MUTCDCodes!$A$4:$K$500,11,0),IF($AA21="Conventional Multi-Lane",VLOOKUP($G21,MUTCDCodes!$A$4:$P$500,16,0),IF($AA21="Expressway",VLOOKUP($G21,MUTCDCodes!$A$4:$U$500,21,0),IF($AA21="Freeway",VLOOKUP($G21,MUTCDCodes!$A$4:$Z$500,26,0),IF($AA21="Oversized",VLOOKUP($G21,MUTCDCodes!$A$4:$AE$500,31,0),"??")))))</f>
        <v>??</v>
      </c>
      <c r="R21" s="35"/>
      <c r="S21" s="21"/>
      <c r="T21" s="31"/>
      <c r="U21" s="53"/>
      <c r="V21" s="53"/>
      <c r="W21" s="53"/>
      <c r="X21" s="53" t="str">
        <f t="shared" si="2"/>
        <v/>
      </c>
      <c r="Y21" s="31"/>
      <c r="AA21" s="21"/>
      <c r="AB21" s="21"/>
      <c r="AC21" s="49"/>
      <c r="AD21" s="49"/>
      <c r="AE21" s="33" t="str">
        <f t="shared" si="10"/>
        <v/>
      </c>
      <c r="AF21" s="21" t="e">
        <f>VLOOKUP($G21,MUTCDCodes!$A$4:$C$500,3,0)</f>
        <v>#N/A</v>
      </c>
      <c r="AG21" s="41" t="e">
        <f t="shared" si="11"/>
        <v>#N/A</v>
      </c>
      <c r="AH21" s="41" t="e">
        <f t="shared" si="12"/>
        <v>#N/A</v>
      </c>
      <c r="AI21" s="41" t="str">
        <f t="shared" si="6"/>
        <v/>
      </c>
      <c r="AJ21" s="41" t="e">
        <f t="shared" si="1"/>
        <v>#VALUE!</v>
      </c>
      <c r="AK21" s="41" t="e">
        <f t="shared" si="7"/>
        <v>#N/A</v>
      </c>
      <c r="AL21" s="41" t="e">
        <f t="shared" si="8"/>
        <v>#N/A</v>
      </c>
    </row>
    <row r="22" spans="1:38" x14ac:dyDescent="0.35">
      <c r="A22" s="21"/>
      <c r="B22" s="40"/>
      <c r="C22" s="53"/>
      <c r="D22" s="32"/>
      <c r="E22" s="33">
        <f t="shared" si="9"/>
        <v>0</v>
      </c>
      <c r="F22" s="21"/>
      <c r="G22" s="40"/>
      <c r="H22" s="35" t="e">
        <f>VLOOKUP(G22,MUTCDCodes!$A$4:$B$500,2,0)</f>
        <v>#N/A</v>
      </c>
      <c r="I22" s="57"/>
      <c r="J22" s="36" t="str">
        <f>IF($AA22="Conventional Single Lane",VLOOKUP($G22,MUTCDCodes!$A$4:$G$500,7,0),IF($AA22="Conventional Multi-Lane",VLOOKUP($G22,MUTCDCodes!$A$4:$L$500,12,0),IF($AA22="Expressway",VLOOKUP($G22,MUTCDCodes!$A$4:$Q$500,17,0),IF($AA22="Freeway",VLOOKUP($G22,MUTCDCodes!$A$4:$V$500,22,0),IF($AA22="Oversized",VLOOKUP($G22,MUTCDCodes!$A$4:$AA$500,27,0),"??")))))</f>
        <v>??</v>
      </c>
      <c r="K22" s="34" t="str">
        <f>IF($AA22="Conventional Single Lane",VLOOKUP($G22,MUTCDCodes!$A$4:$H$500,8,0),IF($AA22="Conventional Multi-Lane",VLOOKUP($G22,MUTCDCodes!$A$4:$M$500,13,0),IF($AA22="Expressway",VLOOKUP($G22,MUTCDCodes!$A$4:$R$500,18,0),IF($AA22="Freeway",VLOOKUP($G22,MUTCDCodes!$A$4:$W$500,23,0),IF($AA22="Oversized",VLOOKUP($G22,MUTCDCodes!$A$4:$AB$500,28,0),"??")))))</f>
        <v>??</v>
      </c>
      <c r="L22" s="37" t="str">
        <f>IF($AA22="Conventional Single Lane",VLOOKUP($G22,MUTCDCodes!$A$4:$I$500,9,0),IF($AA22="Conventional Multi-Lane",VLOOKUP($G22,MUTCDCodes!$A$4:$N$500,14,0),IF($AA22="Expressway",VLOOKUP($G22,MUTCDCodes!$A$4:$S$500,19,0),IF($AA22="Freeway",VLOOKUP($G22,MUTCDCodes!$A$4:$X$500,24,0),IF($AA22="Oversized",VLOOKUP($G22,MUTCDCodes!$A$4:$AC$500,29,0),"??")))))</f>
        <v>??</v>
      </c>
      <c r="M22" s="35" t="e">
        <f>VLOOKUP($G22,MUTCDCodes!$A$4:$D$500,4,0)</f>
        <v>#N/A</v>
      </c>
      <c r="N22" s="35" t="e">
        <f>VLOOKUP($G22,MUTCDCodes!$A$4:$E$500,5,0)</f>
        <v>#N/A</v>
      </c>
      <c r="O22" s="35" t="e">
        <f>VLOOKUP($G22,MUTCDCodes!$A$4:$F$500,6,0)</f>
        <v>#N/A</v>
      </c>
      <c r="P22" s="23" t="str">
        <f>IF($AA22="Conventional Single Lane",VLOOKUP($G22,MUTCDCodes!$A$4:$J$500,10,0),IF($AA22="Conventional Multi-Lane",VLOOKUP($G22,MUTCDCodes!$A$4:$O$500,15,0),IF($AA22="Expressway",VLOOKUP($G22,MUTCDCodes!$A$4:$T$500,20,0),IF($AA22="Freeway",VLOOKUP($G22,MUTCDCodes!$A$4:$Y$500,25,0),IF($AA22="Oversized",VLOOKUP($G22,MUTCDCodes!$A$4:$AD$500,30,0),"??")))))</f>
        <v>??</v>
      </c>
      <c r="Q22" s="23" t="str">
        <f>IF($AA22="Conventional Single Lane",VLOOKUP($G22,MUTCDCodes!$A$4:$K$500,11,0),IF($AA22="Conventional Multi-Lane",VLOOKUP($G22,MUTCDCodes!$A$4:$P$500,16,0),IF($AA22="Expressway",VLOOKUP($G22,MUTCDCodes!$A$4:$U$500,21,0),IF($AA22="Freeway",VLOOKUP($G22,MUTCDCodes!$A$4:$Z$500,26,0),IF($AA22="Oversized",VLOOKUP($G22,MUTCDCodes!$A$4:$AE$500,31,0),"??")))))</f>
        <v>??</v>
      </c>
      <c r="R22" s="35"/>
      <c r="S22" s="21"/>
      <c r="T22" s="31"/>
      <c r="U22" s="53"/>
      <c r="V22" s="53"/>
      <c r="W22" s="53"/>
      <c r="X22" s="53" t="str">
        <f t="shared" si="2"/>
        <v/>
      </c>
      <c r="Y22" s="31"/>
      <c r="AA22" s="21"/>
      <c r="AB22" s="21"/>
      <c r="AC22" s="49"/>
      <c r="AD22" s="49"/>
      <c r="AE22" s="33" t="str">
        <f t="shared" si="10"/>
        <v/>
      </c>
      <c r="AF22" s="21" t="e">
        <f>VLOOKUP($G22,MUTCDCodes!$A$4:$C$500,3,0)</f>
        <v>#N/A</v>
      </c>
      <c r="AG22" s="41" t="e">
        <f t="shared" si="11"/>
        <v>#N/A</v>
      </c>
      <c r="AH22" s="41" t="e">
        <f t="shared" si="12"/>
        <v>#N/A</v>
      </c>
      <c r="AI22" s="41" t="str">
        <f t="shared" si="6"/>
        <v/>
      </c>
      <c r="AJ22" s="41" t="e">
        <f t="shared" si="1"/>
        <v>#VALUE!</v>
      </c>
      <c r="AK22" s="41" t="e">
        <f t="shared" si="7"/>
        <v>#N/A</v>
      </c>
      <c r="AL22" s="41" t="e">
        <f t="shared" si="8"/>
        <v>#N/A</v>
      </c>
    </row>
    <row r="23" spans="1:38" x14ac:dyDescent="0.35">
      <c r="A23" s="21"/>
      <c r="B23" s="40"/>
      <c r="C23" s="53"/>
      <c r="D23" s="32"/>
      <c r="E23" s="33">
        <f t="shared" si="9"/>
        <v>0</v>
      </c>
      <c r="F23" s="21"/>
      <c r="G23" s="40"/>
      <c r="H23" s="35" t="e">
        <f>VLOOKUP(G23,MUTCDCodes!$A$4:$B$500,2,0)</f>
        <v>#N/A</v>
      </c>
      <c r="I23" s="57"/>
      <c r="J23" s="36" t="str">
        <f>IF($AA23="Conventional Single Lane",VLOOKUP($G23,MUTCDCodes!$A$4:$G$500,7,0),IF($AA23="Conventional Multi-Lane",VLOOKUP($G23,MUTCDCodes!$A$4:$L$500,12,0),IF($AA23="Expressway",VLOOKUP($G23,MUTCDCodes!$A$4:$Q$500,17,0),IF($AA23="Freeway",VLOOKUP($G23,MUTCDCodes!$A$4:$V$500,22,0),IF($AA23="Oversized",VLOOKUP($G23,MUTCDCodes!$A$4:$AA$500,27,0),"??")))))</f>
        <v>??</v>
      </c>
      <c r="K23" s="34" t="str">
        <f>IF($AA23="Conventional Single Lane",VLOOKUP($G23,MUTCDCodes!$A$4:$H$500,8,0),IF($AA23="Conventional Multi-Lane",VLOOKUP($G23,MUTCDCodes!$A$4:$M$500,13,0),IF($AA23="Expressway",VLOOKUP($G23,MUTCDCodes!$A$4:$R$500,18,0),IF($AA23="Freeway",VLOOKUP($G23,MUTCDCodes!$A$4:$W$500,23,0),IF($AA23="Oversized",VLOOKUP($G23,MUTCDCodes!$A$4:$AB$500,28,0),"??")))))</f>
        <v>??</v>
      </c>
      <c r="L23" s="37" t="str">
        <f>IF($AA23="Conventional Single Lane",VLOOKUP($G23,MUTCDCodes!$A$4:$I$500,9,0),IF($AA23="Conventional Multi-Lane",VLOOKUP($G23,MUTCDCodes!$A$4:$N$500,14,0),IF($AA23="Expressway",VLOOKUP($G23,MUTCDCodes!$A$4:$S$500,19,0),IF($AA23="Freeway",VLOOKUP($G23,MUTCDCodes!$A$4:$X$500,24,0),IF($AA23="Oversized",VLOOKUP($G23,MUTCDCodes!$A$4:$AC$500,29,0),"??")))))</f>
        <v>??</v>
      </c>
      <c r="M23" s="35" t="e">
        <f>VLOOKUP($G23,MUTCDCodes!$A$4:$D$500,4,0)</f>
        <v>#N/A</v>
      </c>
      <c r="N23" s="35" t="e">
        <f>VLOOKUP($G23,MUTCDCodes!$A$4:$E$500,5,0)</f>
        <v>#N/A</v>
      </c>
      <c r="O23" s="35" t="e">
        <f>VLOOKUP($G23,MUTCDCodes!$A$4:$F$500,6,0)</f>
        <v>#N/A</v>
      </c>
      <c r="P23" s="23" t="str">
        <f>IF($AA23="Conventional Single Lane",VLOOKUP($G23,MUTCDCodes!$A$4:$J$500,10,0),IF($AA23="Conventional Multi-Lane",VLOOKUP($G23,MUTCDCodes!$A$4:$O$500,15,0),IF($AA23="Expressway",VLOOKUP($G23,MUTCDCodes!$A$4:$T$500,20,0),IF($AA23="Freeway",VLOOKUP($G23,MUTCDCodes!$A$4:$Y$500,25,0),IF($AA23="Oversized",VLOOKUP($G23,MUTCDCodes!$A$4:$AD$500,30,0),"??")))))</f>
        <v>??</v>
      </c>
      <c r="Q23" s="23" t="str">
        <f>IF($AA23="Conventional Single Lane",VLOOKUP($G23,MUTCDCodes!$A$4:$K$500,11,0),IF($AA23="Conventional Multi-Lane",VLOOKUP($G23,MUTCDCodes!$A$4:$P$500,16,0),IF($AA23="Expressway",VLOOKUP($G23,MUTCDCodes!$A$4:$U$500,21,0),IF($AA23="Freeway",VLOOKUP($G23,MUTCDCodes!$A$4:$Z$500,26,0),IF($AA23="Oversized",VLOOKUP($G23,MUTCDCodes!$A$4:$AE$500,31,0),"??")))))</f>
        <v>??</v>
      </c>
      <c r="R23" s="35"/>
      <c r="S23" s="21"/>
      <c r="T23" s="31"/>
      <c r="U23" s="53"/>
      <c r="V23" s="53"/>
      <c r="W23" s="53"/>
      <c r="X23" s="53" t="str">
        <f t="shared" si="2"/>
        <v/>
      </c>
      <c r="Y23" s="31"/>
      <c r="AA23" s="21"/>
      <c r="AB23" s="21"/>
      <c r="AC23" s="49"/>
      <c r="AD23" s="49"/>
      <c r="AE23" s="33" t="str">
        <f t="shared" si="10"/>
        <v/>
      </c>
      <c r="AF23" s="21" t="e">
        <f>VLOOKUP($G23,MUTCDCodes!$A$4:$C$500,3,0)</f>
        <v>#N/A</v>
      </c>
      <c r="AG23" s="41" t="e">
        <f t="shared" si="11"/>
        <v>#N/A</v>
      </c>
      <c r="AH23" s="41" t="e">
        <f t="shared" si="12"/>
        <v>#N/A</v>
      </c>
      <c r="AI23" s="41" t="str">
        <f t="shared" si="6"/>
        <v/>
      </c>
      <c r="AJ23" s="41" t="e">
        <f t="shared" si="1"/>
        <v>#VALUE!</v>
      </c>
      <c r="AK23" s="41" t="e">
        <f t="shared" si="7"/>
        <v>#N/A</v>
      </c>
      <c r="AL23" s="41" t="e">
        <f t="shared" si="8"/>
        <v>#N/A</v>
      </c>
    </row>
    <row r="24" spans="1:38" x14ac:dyDescent="0.35">
      <c r="A24" s="21"/>
      <c r="B24" s="40"/>
      <c r="C24" s="53"/>
      <c r="D24" s="32"/>
      <c r="E24" s="33">
        <f t="shared" si="9"/>
        <v>0</v>
      </c>
      <c r="F24" s="21"/>
      <c r="G24" s="40"/>
      <c r="H24" s="35" t="e">
        <f>VLOOKUP(G24,MUTCDCodes!$A$4:$B$500,2,0)</f>
        <v>#N/A</v>
      </c>
      <c r="I24" s="57"/>
      <c r="J24" s="36" t="str">
        <f>IF($AA24="Conventional Single Lane",VLOOKUP($G24,MUTCDCodes!$A$4:$G$500,7,0),IF($AA24="Conventional Multi-Lane",VLOOKUP($G24,MUTCDCodes!$A$4:$L$500,12,0),IF($AA24="Expressway",VLOOKUP($G24,MUTCDCodes!$A$4:$Q$500,17,0),IF($AA24="Freeway",VLOOKUP($G24,MUTCDCodes!$A$4:$V$500,22,0),IF($AA24="Oversized",VLOOKUP($G24,MUTCDCodes!$A$4:$AA$500,27,0),"??")))))</f>
        <v>??</v>
      </c>
      <c r="K24" s="34" t="str">
        <f>IF($AA24="Conventional Single Lane",VLOOKUP($G24,MUTCDCodes!$A$4:$H$500,8,0),IF($AA24="Conventional Multi-Lane",VLOOKUP($G24,MUTCDCodes!$A$4:$M$500,13,0),IF($AA24="Expressway",VLOOKUP($G24,MUTCDCodes!$A$4:$R$500,18,0),IF($AA24="Freeway",VLOOKUP($G24,MUTCDCodes!$A$4:$W$500,23,0),IF($AA24="Oversized",VLOOKUP($G24,MUTCDCodes!$A$4:$AB$500,28,0),"??")))))</f>
        <v>??</v>
      </c>
      <c r="L24" s="37" t="str">
        <f>IF($AA24="Conventional Single Lane",VLOOKUP($G24,MUTCDCodes!$A$4:$I$500,9,0),IF($AA24="Conventional Multi-Lane",VLOOKUP($G24,MUTCDCodes!$A$4:$N$500,14,0),IF($AA24="Expressway",VLOOKUP($G24,MUTCDCodes!$A$4:$S$500,19,0),IF($AA24="Freeway",VLOOKUP($G24,MUTCDCodes!$A$4:$X$500,24,0),IF($AA24="Oversized",VLOOKUP($G24,MUTCDCodes!$A$4:$AC$500,29,0),"??")))))</f>
        <v>??</v>
      </c>
      <c r="M24" s="35" t="e">
        <f>VLOOKUP($G24,MUTCDCodes!$A$4:$D$500,4,0)</f>
        <v>#N/A</v>
      </c>
      <c r="N24" s="35" t="e">
        <f>VLOOKUP($G24,MUTCDCodes!$A$4:$E$500,5,0)</f>
        <v>#N/A</v>
      </c>
      <c r="O24" s="35" t="e">
        <f>VLOOKUP($G24,MUTCDCodes!$A$4:$F$500,6,0)</f>
        <v>#N/A</v>
      </c>
      <c r="P24" s="23" t="str">
        <f>IF($AA24="Conventional Single Lane",VLOOKUP($G24,MUTCDCodes!$A$4:$J$500,10,0),IF($AA24="Conventional Multi-Lane",VLOOKUP($G24,MUTCDCodes!$A$4:$O$500,15,0),IF($AA24="Expressway",VLOOKUP($G24,MUTCDCodes!$A$4:$T$500,20,0),IF($AA24="Freeway",VLOOKUP($G24,MUTCDCodes!$A$4:$Y$500,25,0),IF($AA24="Oversized",VLOOKUP($G24,MUTCDCodes!$A$4:$AD$500,30,0),"??")))))</f>
        <v>??</v>
      </c>
      <c r="Q24" s="23" t="str">
        <f>IF($AA24="Conventional Single Lane",VLOOKUP($G24,MUTCDCodes!$A$4:$K$500,11,0),IF($AA24="Conventional Multi-Lane",VLOOKUP($G24,MUTCDCodes!$A$4:$P$500,16,0),IF($AA24="Expressway",VLOOKUP($G24,MUTCDCodes!$A$4:$U$500,21,0),IF($AA24="Freeway",VLOOKUP($G24,MUTCDCodes!$A$4:$Z$500,26,0),IF($AA24="Oversized",VLOOKUP($G24,MUTCDCodes!$A$4:$AE$500,31,0),"??")))))</f>
        <v>??</v>
      </c>
      <c r="R24" s="35"/>
      <c r="S24" s="21"/>
      <c r="T24" s="31"/>
      <c r="U24" s="53"/>
      <c r="V24" s="53"/>
      <c r="W24" s="53"/>
      <c r="X24" s="53" t="str">
        <f t="shared" si="2"/>
        <v/>
      </c>
      <c r="Y24" s="31"/>
      <c r="AA24" s="21"/>
      <c r="AB24" s="21"/>
      <c r="AC24" s="49"/>
      <c r="AD24" s="49"/>
      <c r="AE24" s="33" t="str">
        <f t="shared" si="10"/>
        <v/>
      </c>
      <c r="AF24" s="21" t="e">
        <f>VLOOKUP($G24,MUTCDCodes!$A$4:$C$500,3,0)</f>
        <v>#N/A</v>
      </c>
      <c r="AG24" s="41" t="e">
        <f t="shared" si="11"/>
        <v>#N/A</v>
      </c>
      <c r="AH24" s="41" t="e">
        <f t="shared" si="12"/>
        <v>#N/A</v>
      </c>
      <c r="AI24" s="41" t="str">
        <f t="shared" si="6"/>
        <v/>
      </c>
      <c r="AJ24" s="41" t="e">
        <f t="shared" si="1"/>
        <v>#VALUE!</v>
      </c>
      <c r="AK24" s="41" t="e">
        <f t="shared" si="7"/>
        <v>#N/A</v>
      </c>
      <c r="AL24" s="41" t="e">
        <f t="shared" si="8"/>
        <v>#N/A</v>
      </c>
    </row>
    <row r="25" spans="1:38" x14ac:dyDescent="0.35">
      <c r="A25" s="21"/>
      <c r="B25" s="40"/>
      <c r="C25" s="53"/>
      <c r="D25" s="32"/>
      <c r="E25" s="33">
        <f t="shared" si="9"/>
        <v>0</v>
      </c>
      <c r="F25" s="21"/>
      <c r="G25" s="40"/>
      <c r="H25" s="35" t="e">
        <f>VLOOKUP(G25,MUTCDCodes!$A$4:$B$500,2,0)</f>
        <v>#N/A</v>
      </c>
      <c r="I25" s="57"/>
      <c r="J25" s="36" t="str">
        <f>IF($AA25="Conventional Single Lane",VLOOKUP($G25,MUTCDCodes!$A$4:$G$500,7,0),IF($AA25="Conventional Multi-Lane",VLOOKUP($G25,MUTCDCodes!$A$4:$L$500,12,0),IF($AA25="Expressway",VLOOKUP($G25,MUTCDCodes!$A$4:$Q$500,17,0),IF($AA25="Freeway",VLOOKUP($G25,MUTCDCodes!$A$4:$V$500,22,0),IF($AA25="Oversized",VLOOKUP($G25,MUTCDCodes!$A$4:$AA$500,27,0),"??")))))</f>
        <v>??</v>
      </c>
      <c r="K25" s="34" t="str">
        <f>IF($AA25="Conventional Single Lane",VLOOKUP($G25,MUTCDCodes!$A$4:$H$500,8,0),IF($AA25="Conventional Multi-Lane",VLOOKUP($G25,MUTCDCodes!$A$4:$M$500,13,0),IF($AA25="Expressway",VLOOKUP($G25,MUTCDCodes!$A$4:$R$500,18,0),IF($AA25="Freeway",VLOOKUP($G25,MUTCDCodes!$A$4:$W$500,23,0),IF($AA25="Oversized",VLOOKUP($G25,MUTCDCodes!$A$4:$AB$500,28,0),"??")))))</f>
        <v>??</v>
      </c>
      <c r="L25" s="37" t="str">
        <f>IF($AA25="Conventional Single Lane",VLOOKUP($G25,MUTCDCodes!$A$4:$I$500,9,0),IF($AA25="Conventional Multi-Lane",VLOOKUP($G25,MUTCDCodes!$A$4:$N$500,14,0),IF($AA25="Expressway",VLOOKUP($G25,MUTCDCodes!$A$4:$S$500,19,0),IF($AA25="Freeway",VLOOKUP($G25,MUTCDCodes!$A$4:$X$500,24,0),IF($AA25="Oversized",VLOOKUP($G25,MUTCDCodes!$A$4:$AC$500,29,0),"??")))))</f>
        <v>??</v>
      </c>
      <c r="M25" s="35" t="e">
        <f>VLOOKUP($G25,MUTCDCodes!$A$4:$D$500,4,0)</f>
        <v>#N/A</v>
      </c>
      <c r="N25" s="35" t="e">
        <f>VLOOKUP($G25,MUTCDCodes!$A$4:$E$500,5,0)</f>
        <v>#N/A</v>
      </c>
      <c r="O25" s="35" t="e">
        <f>VLOOKUP($G25,MUTCDCodes!$A$4:$F$500,6,0)</f>
        <v>#N/A</v>
      </c>
      <c r="P25" s="23" t="str">
        <f>IF($AA25="Conventional Single Lane",VLOOKUP($G25,MUTCDCodes!$A$4:$J$500,10,0),IF($AA25="Conventional Multi-Lane",VLOOKUP($G25,MUTCDCodes!$A$4:$O$500,15,0),IF($AA25="Expressway",VLOOKUP($G25,MUTCDCodes!$A$4:$T$500,20,0),IF($AA25="Freeway",VLOOKUP($G25,MUTCDCodes!$A$4:$Y$500,25,0),IF($AA25="Oversized",VLOOKUP($G25,MUTCDCodes!$A$4:$AD$500,30,0),"??")))))</f>
        <v>??</v>
      </c>
      <c r="Q25" s="23" t="str">
        <f>IF($AA25="Conventional Single Lane",VLOOKUP($G25,MUTCDCodes!$A$4:$K$500,11,0),IF($AA25="Conventional Multi-Lane",VLOOKUP($G25,MUTCDCodes!$A$4:$P$500,16,0),IF($AA25="Expressway",VLOOKUP($G25,MUTCDCodes!$A$4:$U$500,21,0),IF($AA25="Freeway",VLOOKUP($G25,MUTCDCodes!$A$4:$Z$500,26,0),IF($AA25="Oversized",VLOOKUP($G25,MUTCDCodes!$A$4:$AE$500,31,0),"??")))))</f>
        <v>??</v>
      </c>
      <c r="R25" s="35"/>
      <c r="S25" s="21"/>
      <c r="T25" s="31"/>
      <c r="U25" s="53"/>
      <c r="V25" s="53"/>
      <c r="W25" s="53"/>
      <c r="X25" s="53" t="str">
        <f t="shared" si="2"/>
        <v/>
      </c>
      <c r="Y25" s="31"/>
      <c r="AA25" s="21"/>
      <c r="AB25" s="21"/>
      <c r="AC25" s="49"/>
      <c r="AD25" s="49"/>
      <c r="AE25" s="33" t="str">
        <f t="shared" si="10"/>
        <v/>
      </c>
      <c r="AF25" s="21" t="e">
        <f>VLOOKUP($G25,MUTCDCodes!$A$4:$C$500,3,0)</f>
        <v>#N/A</v>
      </c>
      <c r="AG25" s="41" t="e">
        <f t="shared" si="11"/>
        <v>#N/A</v>
      </c>
      <c r="AH25" s="41" t="e">
        <f t="shared" si="12"/>
        <v>#N/A</v>
      </c>
      <c r="AI25" s="41" t="str">
        <f t="shared" si="6"/>
        <v/>
      </c>
      <c r="AJ25" s="41" t="e">
        <f t="shared" si="1"/>
        <v>#VALUE!</v>
      </c>
      <c r="AK25" s="41" t="e">
        <f t="shared" si="7"/>
        <v>#N/A</v>
      </c>
      <c r="AL25" s="41" t="e">
        <f t="shared" si="8"/>
        <v>#N/A</v>
      </c>
    </row>
    <row r="26" spans="1:38" x14ac:dyDescent="0.35">
      <c r="A26" s="21"/>
      <c r="B26" s="40"/>
      <c r="C26" s="53"/>
      <c r="D26" s="32"/>
      <c r="E26" s="33">
        <f t="shared" si="9"/>
        <v>0</v>
      </c>
      <c r="F26" s="21"/>
      <c r="G26" s="40"/>
      <c r="H26" s="35" t="e">
        <f>VLOOKUP(G26,MUTCDCodes!$A$4:$B$500,2,0)</f>
        <v>#N/A</v>
      </c>
      <c r="I26" s="57"/>
      <c r="J26" s="36" t="str">
        <f>IF($AA26="Conventional Single Lane",VLOOKUP($G26,MUTCDCodes!$A$4:$G$500,7,0),IF($AA26="Conventional Multi-Lane",VLOOKUP($G26,MUTCDCodes!$A$4:$L$500,12,0),IF($AA26="Expressway",VLOOKUP($G26,MUTCDCodes!$A$4:$Q$500,17,0),IF($AA26="Freeway",VLOOKUP($G26,MUTCDCodes!$A$4:$V$500,22,0),IF($AA26="Oversized",VLOOKUP($G26,MUTCDCodes!$A$4:$AA$500,27,0),"??")))))</f>
        <v>??</v>
      </c>
      <c r="K26" s="34" t="str">
        <f>IF($AA26="Conventional Single Lane",VLOOKUP($G26,MUTCDCodes!$A$4:$H$500,8,0),IF($AA26="Conventional Multi-Lane",VLOOKUP($G26,MUTCDCodes!$A$4:$M$500,13,0),IF($AA26="Expressway",VLOOKUP($G26,MUTCDCodes!$A$4:$R$500,18,0),IF($AA26="Freeway",VLOOKUP($G26,MUTCDCodes!$A$4:$W$500,23,0),IF($AA26="Oversized",VLOOKUP($G26,MUTCDCodes!$A$4:$AB$500,28,0),"??")))))</f>
        <v>??</v>
      </c>
      <c r="L26" s="37" t="str">
        <f>IF($AA26="Conventional Single Lane",VLOOKUP($G26,MUTCDCodes!$A$4:$I$500,9,0),IF($AA26="Conventional Multi-Lane",VLOOKUP($G26,MUTCDCodes!$A$4:$N$500,14,0),IF($AA26="Expressway",VLOOKUP($G26,MUTCDCodes!$A$4:$S$500,19,0),IF($AA26="Freeway",VLOOKUP($G26,MUTCDCodes!$A$4:$X$500,24,0),IF($AA26="Oversized",VLOOKUP($G26,MUTCDCodes!$A$4:$AC$500,29,0),"??")))))</f>
        <v>??</v>
      </c>
      <c r="M26" s="35" t="e">
        <f>VLOOKUP($G26,MUTCDCodes!$A$4:$D$500,4,0)</f>
        <v>#N/A</v>
      </c>
      <c r="N26" s="35" t="e">
        <f>VLOOKUP($G26,MUTCDCodes!$A$4:$E$500,5,0)</f>
        <v>#N/A</v>
      </c>
      <c r="O26" s="35" t="e">
        <f>VLOOKUP($G26,MUTCDCodes!$A$4:$F$500,6,0)</f>
        <v>#N/A</v>
      </c>
      <c r="P26" s="23" t="str">
        <f>IF($AA26="Conventional Single Lane",VLOOKUP($G26,MUTCDCodes!$A$4:$J$500,10,0),IF($AA26="Conventional Multi-Lane",VLOOKUP($G26,MUTCDCodes!$A$4:$O$500,15,0),IF($AA26="Expressway",VLOOKUP($G26,MUTCDCodes!$A$4:$T$500,20,0),IF($AA26="Freeway",VLOOKUP($G26,MUTCDCodes!$A$4:$Y$500,25,0),IF($AA26="Oversized",VLOOKUP($G26,MUTCDCodes!$A$4:$AD$500,30,0),"??")))))</f>
        <v>??</v>
      </c>
      <c r="Q26" s="23" t="str">
        <f>IF($AA26="Conventional Single Lane",VLOOKUP($G26,MUTCDCodes!$A$4:$K$500,11,0),IF($AA26="Conventional Multi-Lane",VLOOKUP($G26,MUTCDCodes!$A$4:$P$500,16,0),IF($AA26="Expressway",VLOOKUP($G26,MUTCDCodes!$A$4:$U$500,21,0),IF($AA26="Freeway",VLOOKUP($G26,MUTCDCodes!$A$4:$Z$500,26,0),IF($AA26="Oversized",VLOOKUP($G26,MUTCDCodes!$A$4:$AE$500,31,0),"??")))))</f>
        <v>??</v>
      </c>
      <c r="R26" s="35"/>
      <c r="S26" s="21"/>
      <c r="T26" s="31"/>
      <c r="U26" s="53"/>
      <c r="V26" s="53"/>
      <c r="W26" s="53"/>
      <c r="X26" s="53" t="str">
        <f t="shared" si="2"/>
        <v/>
      </c>
      <c r="Y26" s="31"/>
      <c r="AA26" s="21"/>
      <c r="AB26" s="21"/>
      <c r="AC26" s="49"/>
      <c r="AD26" s="49"/>
      <c r="AE26" s="33" t="str">
        <f t="shared" si="10"/>
        <v/>
      </c>
      <c r="AF26" s="21" t="e">
        <f>VLOOKUP($G26,MUTCDCodes!$A$4:$C$500,3,0)</f>
        <v>#N/A</v>
      </c>
      <c r="AG26" s="41" t="e">
        <f t="shared" si="11"/>
        <v>#N/A</v>
      </c>
      <c r="AH26" s="41" t="e">
        <f t="shared" si="12"/>
        <v>#N/A</v>
      </c>
      <c r="AI26" s="41" t="str">
        <f t="shared" si="6"/>
        <v/>
      </c>
      <c r="AJ26" s="41" t="e">
        <f t="shared" si="1"/>
        <v>#VALUE!</v>
      </c>
      <c r="AK26" s="41" t="e">
        <f t="shared" si="7"/>
        <v>#N/A</v>
      </c>
      <c r="AL26" s="41" t="e">
        <f t="shared" si="8"/>
        <v>#N/A</v>
      </c>
    </row>
    <row r="27" spans="1:38" x14ac:dyDescent="0.35">
      <c r="A27" s="21"/>
      <c r="B27" s="40"/>
      <c r="C27" s="53"/>
      <c r="D27" s="32"/>
      <c r="E27" s="33">
        <f t="shared" si="9"/>
        <v>0</v>
      </c>
      <c r="F27" s="21"/>
      <c r="G27" s="40"/>
      <c r="H27" s="35" t="e">
        <f>VLOOKUP(G27,MUTCDCodes!$A$4:$B$500,2,0)</f>
        <v>#N/A</v>
      </c>
      <c r="I27" s="57"/>
      <c r="J27" s="36" t="str">
        <f>IF($AA27="Conventional Single Lane",VLOOKUP($G27,MUTCDCodes!$A$4:$G$500,7,0),IF($AA27="Conventional Multi-Lane",VLOOKUP($G27,MUTCDCodes!$A$4:$L$500,12,0),IF($AA27="Expressway",VLOOKUP($G27,MUTCDCodes!$A$4:$Q$500,17,0),IF($AA27="Freeway",VLOOKUP($G27,MUTCDCodes!$A$4:$V$500,22,0),IF($AA27="Oversized",VLOOKUP($G27,MUTCDCodes!$A$4:$AA$500,27,0),"??")))))</f>
        <v>??</v>
      </c>
      <c r="K27" s="34" t="str">
        <f>IF($AA27="Conventional Single Lane",VLOOKUP($G27,MUTCDCodes!$A$4:$H$500,8,0),IF($AA27="Conventional Multi-Lane",VLOOKUP($G27,MUTCDCodes!$A$4:$M$500,13,0),IF($AA27="Expressway",VLOOKUP($G27,MUTCDCodes!$A$4:$R$500,18,0),IF($AA27="Freeway",VLOOKUP($G27,MUTCDCodes!$A$4:$W$500,23,0),IF($AA27="Oversized",VLOOKUP($G27,MUTCDCodes!$A$4:$AB$500,28,0),"??")))))</f>
        <v>??</v>
      </c>
      <c r="L27" s="37" t="str">
        <f>IF($AA27="Conventional Single Lane",VLOOKUP($G27,MUTCDCodes!$A$4:$I$500,9,0),IF($AA27="Conventional Multi-Lane",VLOOKUP($G27,MUTCDCodes!$A$4:$N$500,14,0),IF($AA27="Expressway",VLOOKUP($G27,MUTCDCodes!$A$4:$S$500,19,0),IF($AA27="Freeway",VLOOKUP($G27,MUTCDCodes!$A$4:$X$500,24,0),IF($AA27="Oversized",VLOOKUP($G27,MUTCDCodes!$A$4:$AC$500,29,0),"??")))))</f>
        <v>??</v>
      </c>
      <c r="M27" s="35" t="e">
        <f>VLOOKUP($G27,MUTCDCodes!$A$4:$D$500,4,0)</f>
        <v>#N/A</v>
      </c>
      <c r="N27" s="35" t="e">
        <f>VLOOKUP($G27,MUTCDCodes!$A$4:$E$500,5,0)</f>
        <v>#N/A</v>
      </c>
      <c r="O27" s="35" t="e">
        <f>VLOOKUP($G27,MUTCDCodes!$A$4:$F$500,6,0)</f>
        <v>#N/A</v>
      </c>
      <c r="P27" s="23" t="str">
        <f>IF($AA27="Conventional Single Lane",VLOOKUP($G27,MUTCDCodes!$A$4:$J$500,10,0),IF($AA27="Conventional Multi-Lane",VLOOKUP($G27,MUTCDCodes!$A$4:$O$500,15,0),IF($AA27="Expressway",VLOOKUP($G27,MUTCDCodes!$A$4:$T$500,20,0),IF($AA27="Freeway",VLOOKUP($G27,MUTCDCodes!$A$4:$Y$500,25,0),IF($AA27="Oversized",VLOOKUP($G27,MUTCDCodes!$A$4:$AD$500,30,0),"??")))))</f>
        <v>??</v>
      </c>
      <c r="Q27" s="23" t="str">
        <f>IF($AA27="Conventional Single Lane",VLOOKUP($G27,MUTCDCodes!$A$4:$K$500,11,0),IF($AA27="Conventional Multi-Lane",VLOOKUP($G27,MUTCDCodes!$A$4:$P$500,16,0),IF($AA27="Expressway",VLOOKUP($G27,MUTCDCodes!$A$4:$U$500,21,0),IF($AA27="Freeway",VLOOKUP($G27,MUTCDCodes!$A$4:$Z$500,26,0),IF($AA27="Oversized",VLOOKUP($G27,MUTCDCodes!$A$4:$AE$500,31,0),"??")))))</f>
        <v>??</v>
      </c>
      <c r="R27" s="35"/>
      <c r="S27" s="21"/>
      <c r="T27" s="31"/>
      <c r="U27" s="53"/>
      <c r="V27" s="53"/>
      <c r="W27" s="53"/>
      <c r="X27" s="53" t="str">
        <f t="shared" si="2"/>
        <v/>
      </c>
      <c r="Y27" s="31"/>
      <c r="AA27" s="21"/>
      <c r="AB27" s="21"/>
      <c r="AC27" s="49"/>
      <c r="AD27" s="49"/>
      <c r="AE27" s="33" t="str">
        <f t="shared" si="10"/>
        <v/>
      </c>
      <c r="AF27" s="21" t="e">
        <f>VLOOKUP($G27,MUTCDCodes!$A$4:$C$500,3,0)</f>
        <v>#N/A</v>
      </c>
      <c r="AG27" s="41" t="e">
        <f t="shared" si="11"/>
        <v>#N/A</v>
      </c>
      <c r="AH27" s="41" t="e">
        <f t="shared" si="12"/>
        <v>#N/A</v>
      </c>
      <c r="AI27" s="41" t="str">
        <f t="shared" si="6"/>
        <v/>
      </c>
      <c r="AJ27" s="41" t="e">
        <f t="shared" si="1"/>
        <v>#VALUE!</v>
      </c>
      <c r="AK27" s="41" t="e">
        <f t="shared" si="7"/>
        <v>#N/A</v>
      </c>
      <c r="AL27" s="41" t="e">
        <f t="shared" si="8"/>
        <v>#N/A</v>
      </c>
    </row>
    <row r="28" spans="1:38" x14ac:dyDescent="0.35">
      <c r="A28" s="21"/>
      <c r="B28" s="40"/>
      <c r="C28" s="53"/>
      <c r="D28" s="32"/>
      <c r="E28" s="33">
        <f t="shared" si="9"/>
        <v>0</v>
      </c>
      <c r="F28" s="21"/>
      <c r="G28" s="40"/>
      <c r="H28" s="35" t="e">
        <f>VLOOKUP(G28,MUTCDCodes!$A$4:$B$500,2,0)</f>
        <v>#N/A</v>
      </c>
      <c r="I28" s="57"/>
      <c r="J28" s="36" t="str">
        <f>IF($AA28="Conventional Single Lane",VLOOKUP($G28,MUTCDCodes!$A$4:$G$500,7,0),IF($AA28="Conventional Multi-Lane",VLOOKUP($G28,MUTCDCodes!$A$4:$L$500,12,0),IF($AA28="Expressway",VLOOKUP($G28,MUTCDCodes!$A$4:$Q$500,17,0),IF($AA28="Freeway",VLOOKUP($G28,MUTCDCodes!$A$4:$V$500,22,0),IF($AA28="Oversized",VLOOKUP($G28,MUTCDCodes!$A$4:$AA$500,27,0),"??")))))</f>
        <v>??</v>
      </c>
      <c r="K28" s="34" t="str">
        <f>IF($AA28="Conventional Single Lane",VLOOKUP($G28,MUTCDCodes!$A$4:$H$500,8,0),IF($AA28="Conventional Multi-Lane",VLOOKUP($G28,MUTCDCodes!$A$4:$M$500,13,0),IF($AA28="Expressway",VLOOKUP($G28,MUTCDCodes!$A$4:$R$500,18,0),IF($AA28="Freeway",VLOOKUP($G28,MUTCDCodes!$A$4:$W$500,23,0),IF($AA28="Oversized",VLOOKUP($G28,MUTCDCodes!$A$4:$AB$500,28,0),"??")))))</f>
        <v>??</v>
      </c>
      <c r="L28" s="37" t="str">
        <f>IF($AA28="Conventional Single Lane",VLOOKUP($G28,MUTCDCodes!$A$4:$I$500,9,0),IF($AA28="Conventional Multi-Lane",VLOOKUP($G28,MUTCDCodes!$A$4:$N$500,14,0),IF($AA28="Expressway",VLOOKUP($G28,MUTCDCodes!$A$4:$S$500,19,0),IF($AA28="Freeway",VLOOKUP($G28,MUTCDCodes!$A$4:$X$500,24,0),IF($AA28="Oversized",VLOOKUP($G28,MUTCDCodes!$A$4:$AC$500,29,0),"??")))))</f>
        <v>??</v>
      </c>
      <c r="M28" s="35" t="e">
        <f>VLOOKUP($G28,MUTCDCodes!$A$4:$D$500,4,0)</f>
        <v>#N/A</v>
      </c>
      <c r="N28" s="35" t="e">
        <f>VLOOKUP($G28,MUTCDCodes!$A$4:$E$500,5,0)</f>
        <v>#N/A</v>
      </c>
      <c r="O28" s="35" t="e">
        <f>VLOOKUP($G28,MUTCDCodes!$A$4:$F$500,6,0)</f>
        <v>#N/A</v>
      </c>
      <c r="P28" s="23" t="str">
        <f>IF($AA28="Conventional Single Lane",VLOOKUP($G28,MUTCDCodes!$A$4:$J$500,10,0),IF($AA28="Conventional Multi-Lane",VLOOKUP($G28,MUTCDCodes!$A$4:$O$500,15,0),IF($AA28="Expressway",VLOOKUP($G28,MUTCDCodes!$A$4:$T$500,20,0),IF($AA28="Freeway",VLOOKUP($G28,MUTCDCodes!$A$4:$Y$500,25,0),IF($AA28="Oversized",VLOOKUP($G28,MUTCDCodes!$A$4:$AD$500,30,0),"??")))))</f>
        <v>??</v>
      </c>
      <c r="Q28" s="23" t="str">
        <f>IF($AA28="Conventional Single Lane",VLOOKUP($G28,MUTCDCodes!$A$4:$K$500,11,0),IF($AA28="Conventional Multi-Lane",VLOOKUP($G28,MUTCDCodes!$A$4:$P$500,16,0),IF($AA28="Expressway",VLOOKUP($G28,MUTCDCodes!$A$4:$U$500,21,0),IF($AA28="Freeway",VLOOKUP($G28,MUTCDCodes!$A$4:$Z$500,26,0),IF($AA28="Oversized",VLOOKUP($G28,MUTCDCodes!$A$4:$AE$500,31,0),"??")))))</f>
        <v>??</v>
      </c>
      <c r="R28" s="35"/>
      <c r="S28" s="21"/>
      <c r="T28" s="31"/>
      <c r="U28" s="53"/>
      <c r="V28" s="53"/>
      <c r="W28" s="53"/>
      <c r="X28" s="53" t="str">
        <f t="shared" si="2"/>
        <v/>
      </c>
      <c r="Y28" s="31"/>
      <c r="AA28" s="21"/>
      <c r="AB28" s="21"/>
      <c r="AC28" s="49"/>
      <c r="AD28" s="49"/>
      <c r="AE28" s="33" t="str">
        <f t="shared" si="10"/>
        <v/>
      </c>
      <c r="AF28" s="21" t="e">
        <f>VLOOKUP($G28,MUTCDCodes!$A$4:$C$500,3,0)</f>
        <v>#N/A</v>
      </c>
      <c r="AG28" s="41" t="e">
        <f t="shared" si="11"/>
        <v>#N/A</v>
      </c>
      <c r="AH28" s="41" t="e">
        <f t="shared" si="12"/>
        <v>#N/A</v>
      </c>
      <c r="AI28" s="41" t="str">
        <f t="shared" si="6"/>
        <v/>
      </c>
      <c r="AJ28" s="41" t="e">
        <f t="shared" si="1"/>
        <v>#VALUE!</v>
      </c>
      <c r="AK28" s="41" t="e">
        <f t="shared" si="7"/>
        <v>#N/A</v>
      </c>
      <c r="AL28" s="41" t="e">
        <f t="shared" si="8"/>
        <v>#N/A</v>
      </c>
    </row>
    <row r="29" spans="1:38" x14ac:dyDescent="0.35">
      <c r="A29" s="21"/>
      <c r="B29" s="40"/>
      <c r="C29" s="53"/>
      <c r="D29" s="32"/>
      <c r="E29" s="33">
        <f t="shared" si="9"/>
        <v>0</v>
      </c>
      <c r="F29" s="21"/>
      <c r="G29" s="40"/>
      <c r="H29" s="35" t="e">
        <f>VLOOKUP(G29,MUTCDCodes!$A$4:$B$500,2,0)</f>
        <v>#N/A</v>
      </c>
      <c r="I29" s="57"/>
      <c r="J29" s="36" t="str">
        <f>IF($AA29="Conventional Single Lane",VLOOKUP($G29,MUTCDCodes!$A$4:$G$500,7,0),IF($AA29="Conventional Multi-Lane",VLOOKUP($G29,MUTCDCodes!$A$4:$L$500,12,0),IF($AA29="Expressway",VLOOKUP($G29,MUTCDCodes!$A$4:$Q$500,17,0),IF($AA29="Freeway",VLOOKUP($G29,MUTCDCodes!$A$4:$V$500,22,0),IF($AA29="Oversized",VLOOKUP($G29,MUTCDCodes!$A$4:$AA$500,27,0),"??")))))</f>
        <v>??</v>
      </c>
      <c r="K29" s="34" t="str">
        <f>IF($AA29="Conventional Single Lane",VLOOKUP($G29,MUTCDCodes!$A$4:$H$500,8,0),IF($AA29="Conventional Multi-Lane",VLOOKUP($G29,MUTCDCodes!$A$4:$M$500,13,0),IF($AA29="Expressway",VLOOKUP($G29,MUTCDCodes!$A$4:$R$500,18,0),IF($AA29="Freeway",VLOOKUP($G29,MUTCDCodes!$A$4:$W$500,23,0),IF($AA29="Oversized",VLOOKUP($G29,MUTCDCodes!$A$4:$AB$500,28,0),"??")))))</f>
        <v>??</v>
      </c>
      <c r="L29" s="37" t="str">
        <f>IF($AA29="Conventional Single Lane",VLOOKUP($G29,MUTCDCodes!$A$4:$I$500,9,0),IF($AA29="Conventional Multi-Lane",VLOOKUP($G29,MUTCDCodes!$A$4:$N$500,14,0),IF($AA29="Expressway",VLOOKUP($G29,MUTCDCodes!$A$4:$S$500,19,0),IF($AA29="Freeway",VLOOKUP($G29,MUTCDCodes!$A$4:$X$500,24,0),IF($AA29="Oversized",VLOOKUP($G29,MUTCDCodes!$A$4:$AC$500,29,0),"??")))))</f>
        <v>??</v>
      </c>
      <c r="M29" s="35" t="e">
        <f>VLOOKUP($G29,MUTCDCodes!$A$4:$D$500,4,0)</f>
        <v>#N/A</v>
      </c>
      <c r="N29" s="35" t="e">
        <f>VLOOKUP($G29,MUTCDCodes!$A$4:$E$500,5,0)</f>
        <v>#N/A</v>
      </c>
      <c r="O29" s="35" t="e">
        <f>VLOOKUP($G29,MUTCDCodes!$A$4:$F$500,6,0)</f>
        <v>#N/A</v>
      </c>
      <c r="P29" s="23" t="str">
        <f>IF($AA29="Conventional Single Lane",VLOOKUP($G29,MUTCDCodes!$A$4:$J$500,10,0),IF($AA29="Conventional Multi-Lane",VLOOKUP($G29,MUTCDCodes!$A$4:$O$500,15,0),IF($AA29="Expressway",VLOOKUP($G29,MUTCDCodes!$A$4:$T$500,20,0),IF($AA29="Freeway",VLOOKUP($G29,MUTCDCodes!$A$4:$Y$500,25,0),IF($AA29="Oversized",VLOOKUP($G29,MUTCDCodes!$A$4:$AD$500,30,0),"??")))))</f>
        <v>??</v>
      </c>
      <c r="Q29" s="23" t="str">
        <f>IF($AA29="Conventional Single Lane",VLOOKUP($G29,MUTCDCodes!$A$4:$K$500,11,0),IF($AA29="Conventional Multi-Lane",VLOOKUP($G29,MUTCDCodes!$A$4:$P$500,16,0),IF($AA29="Expressway",VLOOKUP($G29,MUTCDCodes!$A$4:$U$500,21,0),IF($AA29="Freeway",VLOOKUP($G29,MUTCDCodes!$A$4:$Z$500,26,0),IF($AA29="Oversized",VLOOKUP($G29,MUTCDCodes!$A$4:$AE$500,31,0),"??")))))</f>
        <v>??</v>
      </c>
      <c r="R29" s="35"/>
      <c r="S29" s="21"/>
      <c r="T29" s="31"/>
      <c r="U29" s="53"/>
      <c r="V29" s="53"/>
      <c r="W29" s="53"/>
      <c r="X29" s="53" t="str">
        <f t="shared" si="2"/>
        <v/>
      </c>
      <c r="Y29" s="31"/>
      <c r="AA29" s="21"/>
      <c r="AB29" s="21"/>
      <c r="AC29" s="49"/>
      <c r="AD29" s="49"/>
      <c r="AE29" s="33" t="str">
        <f t="shared" si="10"/>
        <v/>
      </c>
      <c r="AF29" s="21" t="e">
        <f>VLOOKUP($G29,MUTCDCodes!$A$4:$C$500,3,0)</f>
        <v>#N/A</v>
      </c>
      <c r="AG29" s="41" t="e">
        <f t="shared" si="11"/>
        <v>#N/A</v>
      </c>
      <c r="AH29" s="41" t="e">
        <f t="shared" si="12"/>
        <v>#N/A</v>
      </c>
      <c r="AI29" s="41" t="str">
        <f t="shared" si="6"/>
        <v/>
      </c>
      <c r="AJ29" s="41" t="e">
        <f t="shared" si="1"/>
        <v>#VALUE!</v>
      </c>
      <c r="AK29" s="41" t="e">
        <f t="shared" si="7"/>
        <v>#N/A</v>
      </c>
      <c r="AL29" s="41" t="e">
        <f t="shared" si="8"/>
        <v>#N/A</v>
      </c>
    </row>
    <row r="30" spans="1:38" s="3" customFormat="1" x14ac:dyDescent="0.35">
      <c r="B30" s="46"/>
      <c r="C30" s="25"/>
      <c r="D30" s="26"/>
      <c r="E30" s="27"/>
      <c r="G30" s="46"/>
      <c r="H30" s="2"/>
      <c r="I30" s="2"/>
      <c r="M30" s="2"/>
      <c r="N30" s="2"/>
      <c r="O30" s="2"/>
      <c r="P30" s="47"/>
      <c r="Q30" s="47"/>
      <c r="R30" s="2"/>
      <c r="X30" s="25"/>
      <c r="Y30" s="25"/>
      <c r="AE30" s="27"/>
      <c r="AG30" s="48"/>
      <c r="AH30" s="48"/>
      <c r="AI30" s="48"/>
      <c r="AJ30" s="48"/>
      <c r="AK30" s="48"/>
      <c r="AL30" s="48"/>
    </row>
    <row r="31" spans="1:38" s="39" customFormat="1" x14ac:dyDescent="0.35">
      <c r="D31" s="51"/>
      <c r="E31" s="51"/>
      <c r="F31" s="85" t="s">
        <v>80</v>
      </c>
      <c r="G31" s="85"/>
      <c r="H31" s="85"/>
      <c r="I31" s="85"/>
      <c r="J31" s="85"/>
      <c r="K31" s="85"/>
      <c r="L31" s="60"/>
      <c r="M31" s="89" t="s">
        <v>80</v>
      </c>
      <c r="N31" s="89"/>
      <c r="O31" s="89"/>
      <c r="P31" s="89"/>
      <c r="Q31" s="89"/>
      <c r="R31" s="72"/>
    </row>
    <row r="32" spans="1:38" x14ac:dyDescent="0.35">
      <c r="F32" s="86" t="s">
        <v>83</v>
      </c>
      <c r="G32" s="86"/>
      <c r="H32" s="86"/>
      <c r="I32" s="52">
        <f>SUM(P4:P29)</f>
        <v>0</v>
      </c>
      <c r="J32" s="84" t="s">
        <v>86</v>
      </c>
      <c r="K32" s="84"/>
      <c r="L32" s="61"/>
      <c r="M32" s="88" t="s">
        <v>954</v>
      </c>
      <c r="N32" s="88"/>
      <c r="O32" s="88"/>
      <c r="P32" s="53">
        <f>SUM(X4:X29)</f>
        <v>0</v>
      </c>
      <c r="Q32" s="40" t="s">
        <v>87</v>
      </c>
      <c r="R32" s="73"/>
    </row>
    <row r="33" spans="5:18" x14ac:dyDescent="0.35">
      <c r="F33" s="86" t="s">
        <v>84</v>
      </c>
      <c r="G33" s="86"/>
      <c r="H33" s="86"/>
      <c r="I33" s="52">
        <f>SUM(Q4:Q29)</f>
        <v>0</v>
      </c>
      <c r="J33" s="84" t="s">
        <v>86</v>
      </c>
      <c r="K33" s="84"/>
      <c r="L33" s="61"/>
      <c r="M33" s="88" t="s">
        <v>89</v>
      </c>
      <c r="N33" s="88"/>
      <c r="O33" s="88"/>
      <c r="P33" s="53">
        <f>COUNTIF(R4:R29,"Type D")</f>
        <v>0</v>
      </c>
      <c r="Q33" s="40" t="s">
        <v>88</v>
      </c>
      <c r="R33" s="73"/>
    </row>
    <row r="34" spans="5:18" x14ac:dyDescent="0.35">
      <c r="F34" s="87" t="s">
        <v>85</v>
      </c>
      <c r="G34" s="87"/>
      <c r="H34" s="87"/>
      <c r="I34" s="53">
        <f>SUM(Y4:Y29)</f>
        <v>0</v>
      </c>
      <c r="J34" s="84" t="s">
        <v>88</v>
      </c>
      <c r="K34" s="84"/>
      <c r="L34" s="62"/>
      <c r="M34" s="88" t="s">
        <v>90</v>
      </c>
      <c r="N34" s="88"/>
      <c r="O34" s="88"/>
      <c r="P34" s="53">
        <f>COUNTIF(R4:R29,"Type D Surface Mount")</f>
        <v>0</v>
      </c>
      <c r="Q34" s="40" t="s">
        <v>88</v>
      </c>
      <c r="R34" s="73"/>
    </row>
    <row r="35" spans="5:18" x14ac:dyDescent="0.35">
      <c r="E35" s="4"/>
      <c r="F35" s="87" t="s">
        <v>998</v>
      </c>
      <c r="G35" s="87"/>
      <c r="H35" s="87"/>
      <c r="I35" s="53"/>
      <c r="J35" s="84" t="s">
        <v>88</v>
      </c>
      <c r="K35" s="84"/>
      <c r="M35" s="97" t="s">
        <v>91</v>
      </c>
      <c r="N35" s="98"/>
      <c r="O35" s="99"/>
      <c r="P35" s="40">
        <f>P33*0.25</f>
        <v>0</v>
      </c>
      <c r="Q35" s="21" t="s">
        <v>92</v>
      </c>
      <c r="R35" s="74"/>
    </row>
    <row r="36" spans="5:18" x14ac:dyDescent="0.35">
      <c r="E36" s="4"/>
      <c r="F36" s="87" t="s">
        <v>999</v>
      </c>
      <c r="G36" s="87"/>
      <c r="H36" s="87"/>
      <c r="I36" s="53"/>
      <c r="J36" s="84" t="s">
        <v>88</v>
      </c>
      <c r="K36" s="84"/>
      <c r="M36" s="81"/>
      <c r="N36" s="81"/>
      <c r="O36" s="81"/>
      <c r="P36" s="59"/>
      <c r="Q36" s="29"/>
      <c r="R36" s="80"/>
    </row>
    <row r="37" spans="5:18" x14ac:dyDescent="0.35">
      <c r="F37" s="29"/>
      <c r="G37" s="59"/>
      <c r="H37" s="58"/>
      <c r="I37" s="58"/>
      <c r="J37" s="29"/>
      <c r="K37" s="29"/>
      <c r="L37" s="29"/>
      <c r="M37" s="58"/>
      <c r="N37" s="58"/>
    </row>
    <row r="38" spans="5:18" x14ac:dyDescent="0.35">
      <c r="F38" s="29"/>
      <c r="G38" s="59"/>
      <c r="H38" s="58"/>
      <c r="I38" s="58"/>
      <c r="J38" s="29"/>
      <c r="K38" s="29"/>
      <c r="L38" s="29"/>
      <c r="M38" s="58"/>
      <c r="N38" s="58"/>
    </row>
    <row r="39" spans="5:18" x14ac:dyDescent="0.35">
      <c r="F39" s="29"/>
      <c r="G39" s="6"/>
      <c r="H39" s="6"/>
      <c r="I39" s="58"/>
      <c r="J39" s="29"/>
      <c r="K39" s="29"/>
      <c r="L39" s="29"/>
      <c r="M39" s="58"/>
      <c r="N39" s="58"/>
    </row>
    <row r="40" spans="5:18" x14ac:dyDescent="0.35">
      <c r="F40" s="29"/>
      <c r="G40" s="6"/>
      <c r="H40" s="6"/>
      <c r="I40" s="58"/>
      <c r="J40" s="29"/>
      <c r="K40" s="29"/>
      <c r="L40" s="29"/>
      <c r="M40" s="58"/>
      <c r="N40" s="58"/>
    </row>
    <row r="41" spans="5:18" x14ac:dyDescent="0.35">
      <c r="G41" s="6"/>
      <c r="H41" s="6"/>
    </row>
  </sheetData>
  <mergeCells count="36">
    <mergeCell ref="P2:P3"/>
    <mergeCell ref="J1:M1"/>
    <mergeCell ref="P1:R1"/>
    <mergeCell ref="I2:I3"/>
    <mergeCell ref="A1:I1"/>
    <mergeCell ref="G2:G3"/>
    <mergeCell ref="H2:H3"/>
    <mergeCell ref="J2:L3"/>
    <mergeCell ref="A2:F2"/>
    <mergeCell ref="M2:O2"/>
    <mergeCell ref="M35:O35"/>
    <mergeCell ref="J34:K34"/>
    <mergeCell ref="J33:K33"/>
    <mergeCell ref="J32:K32"/>
    <mergeCell ref="Q2:Q3"/>
    <mergeCell ref="R2:R3"/>
    <mergeCell ref="T2:T3"/>
    <mergeCell ref="U2:U3"/>
    <mergeCell ref="Y2:Y3"/>
    <mergeCell ref="AA1:AK1"/>
    <mergeCell ref="V2:V3"/>
    <mergeCell ref="W2:W3"/>
    <mergeCell ref="X2:X3"/>
    <mergeCell ref="S2:S3"/>
    <mergeCell ref="M32:O32"/>
    <mergeCell ref="M34:O34"/>
    <mergeCell ref="M33:O33"/>
    <mergeCell ref="J35:K35"/>
    <mergeCell ref="M31:Q31"/>
    <mergeCell ref="J36:K36"/>
    <mergeCell ref="F31:K31"/>
    <mergeCell ref="F32:H32"/>
    <mergeCell ref="F33:H33"/>
    <mergeCell ref="F34:H34"/>
    <mergeCell ref="F35:H35"/>
    <mergeCell ref="F36:H36"/>
  </mergeCells>
  <phoneticPr fontId="5" type="noConversion"/>
  <printOptions horizontalCentered="1"/>
  <pageMargins left="0.5" right="0.5" top="0.5" bottom="0.6" header="0.25" footer="0.35"/>
  <pageSetup scale="52" fitToHeight="0" orientation="landscape" verticalDpi="599" r:id="rId1"/>
  <headerFooter>
    <oddFooter>&amp;CPage &amp;P of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Lists!$E$2:$E$7</xm:f>
          </x14:formula1>
          <xm:sqref>AA4:AA29</xm:sqref>
        </x14:dataValidation>
        <x14:dataValidation type="list" allowBlank="1" showInputMessage="1" showErrorMessage="1" xr:uid="{00000000-0002-0000-0000-000002000000}">
          <x14:formula1>
            <xm:f>Lists!$C$2:$C$3</xm:f>
          </x14:formula1>
          <xm:sqref>S4:S29 W4:W29</xm:sqref>
        </x14:dataValidation>
        <x14:dataValidation type="list" allowBlank="1" showInputMessage="1" showErrorMessage="1" xr:uid="{00000000-0002-0000-0000-000003000000}">
          <x14:formula1>
            <xm:f>Lists!$G$2:$G$4</xm:f>
          </x14:formula1>
          <xm:sqref>AB4:AB29</xm:sqref>
        </x14:dataValidation>
        <x14:dataValidation type="list" allowBlank="1" showInputMessage="1" showErrorMessage="1" xr:uid="{00000000-0002-0000-0000-000004000000}">
          <x14:formula1>
            <xm:f>Lists!$I$2:$I$8</xm:f>
          </x14:formula1>
          <xm:sqref>AD4:AD29</xm:sqref>
        </x14:dataValidation>
        <x14:dataValidation type="list" allowBlank="1" showInputMessage="1" showErrorMessage="1" xr:uid="{00000000-0002-0000-0000-000001000000}">
          <x14:formula1>
            <xm:f>Lists!$A$2:$A$6</xm:f>
          </x14:formula1>
          <xm:sqref>R4:R29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00"/>
  <sheetViews>
    <sheetView zoomScaleNormal="100" workbookViewId="0">
      <pane xSplit="2" ySplit="3" topLeftCell="C4" activePane="bottomRight" state="frozen"/>
      <selection pane="topRight" activeCell="C1" sqref="C1"/>
      <selection pane="bottomLeft" activeCell="A4" sqref="A4"/>
      <selection pane="bottomRight" activeCell="A2" sqref="A2:A3"/>
    </sheetView>
  </sheetViews>
  <sheetFormatPr defaultColWidth="9.1796875" defaultRowHeight="14.5" x14ac:dyDescent="0.35"/>
  <cols>
    <col min="1" max="1" width="9.26953125" style="39" customWidth="1"/>
    <col min="2" max="2" width="23.54296875" style="42" customWidth="1"/>
    <col min="3" max="3" width="11.7265625" style="6" customWidth="1"/>
    <col min="4" max="4" width="11.26953125" style="42" customWidth="1"/>
    <col min="5" max="5" width="11.54296875" style="42" customWidth="1"/>
    <col min="6" max="6" width="9.1796875" style="6" customWidth="1"/>
    <col min="7" max="7" width="4.7265625" style="6" customWidth="1"/>
    <col min="8" max="8" width="3" style="6" bestFit="1" customWidth="1"/>
    <col min="9" max="9" width="4.7265625" style="6" customWidth="1"/>
    <col min="10" max="11" width="12.1796875" style="24" customWidth="1"/>
    <col min="12" max="12" width="5" style="6" customWidth="1"/>
    <col min="13" max="13" width="3" style="6" bestFit="1" customWidth="1"/>
    <col min="14" max="14" width="5" style="6" customWidth="1"/>
    <col min="15" max="16" width="12.1796875" style="24" customWidth="1"/>
    <col min="17" max="17" width="5" style="6" customWidth="1"/>
    <col min="18" max="18" width="3" style="6" bestFit="1" customWidth="1"/>
    <col min="19" max="19" width="5" style="6" customWidth="1"/>
    <col min="20" max="21" width="12.1796875" style="24" customWidth="1"/>
    <col min="22" max="22" width="5" style="6" customWidth="1"/>
    <col min="23" max="23" width="3" style="6" bestFit="1" customWidth="1"/>
    <col min="24" max="24" width="5" style="6" customWidth="1"/>
    <col min="25" max="26" width="12.1796875" style="24" customWidth="1"/>
    <col min="27" max="27" width="5" style="6" customWidth="1"/>
    <col min="28" max="28" width="3" style="6" bestFit="1" customWidth="1"/>
    <col min="29" max="29" width="5" style="6" customWidth="1"/>
    <col min="30" max="31" width="12.1796875" style="24" customWidth="1"/>
    <col min="32" max="16384" width="9.1796875" style="6"/>
  </cols>
  <sheetData>
    <row r="1" spans="1:31" x14ac:dyDescent="0.35">
      <c r="A1" s="39">
        <v>1</v>
      </c>
      <c r="B1" s="42">
        <v>2</v>
      </c>
      <c r="C1" s="6">
        <v>3</v>
      </c>
      <c r="D1" s="42">
        <v>4</v>
      </c>
      <c r="E1" s="42">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row>
    <row r="2" spans="1:31" x14ac:dyDescent="0.35">
      <c r="A2" s="96" t="s">
        <v>6</v>
      </c>
      <c r="B2" s="110" t="s">
        <v>13</v>
      </c>
      <c r="C2" s="111" t="s">
        <v>75</v>
      </c>
      <c r="D2" s="110" t="s">
        <v>8</v>
      </c>
      <c r="E2" s="110"/>
      <c r="F2" s="110"/>
      <c r="G2" s="109" t="s">
        <v>1</v>
      </c>
      <c r="H2" s="109"/>
      <c r="I2" s="109"/>
      <c r="J2" s="109"/>
      <c r="K2" s="109"/>
      <c r="L2" s="109" t="s">
        <v>2</v>
      </c>
      <c r="M2" s="109"/>
      <c r="N2" s="109"/>
      <c r="O2" s="109"/>
      <c r="P2" s="109"/>
      <c r="Q2" s="109" t="s">
        <v>3</v>
      </c>
      <c r="R2" s="109"/>
      <c r="S2" s="109"/>
      <c r="T2" s="109"/>
      <c r="U2" s="109"/>
      <c r="V2" s="109" t="s">
        <v>4</v>
      </c>
      <c r="W2" s="109"/>
      <c r="X2" s="109"/>
      <c r="Y2" s="109"/>
      <c r="Z2" s="109"/>
      <c r="AA2" s="109" t="s">
        <v>5</v>
      </c>
      <c r="AB2" s="109"/>
      <c r="AC2" s="109"/>
      <c r="AD2" s="109"/>
      <c r="AE2" s="109"/>
    </row>
    <row r="3" spans="1:31" ht="58" x14ac:dyDescent="0.35">
      <c r="A3" s="96"/>
      <c r="B3" s="110"/>
      <c r="C3" s="112"/>
      <c r="D3" s="9" t="s">
        <v>960</v>
      </c>
      <c r="E3" s="9" t="s">
        <v>11</v>
      </c>
      <c r="F3" s="9" t="s">
        <v>12</v>
      </c>
      <c r="G3" s="110" t="s">
        <v>7</v>
      </c>
      <c r="H3" s="110"/>
      <c r="I3" s="110"/>
      <c r="J3" s="22" t="s">
        <v>9</v>
      </c>
      <c r="K3" s="22" t="s">
        <v>10</v>
      </c>
      <c r="L3" s="110" t="s">
        <v>7</v>
      </c>
      <c r="M3" s="110"/>
      <c r="N3" s="110"/>
      <c r="O3" s="22" t="s">
        <v>9</v>
      </c>
      <c r="P3" s="22" t="s">
        <v>10</v>
      </c>
      <c r="Q3" s="110" t="s">
        <v>7</v>
      </c>
      <c r="R3" s="110"/>
      <c r="S3" s="110"/>
      <c r="T3" s="22" t="s">
        <v>9</v>
      </c>
      <c r="U3" s="22" t="s">
        <v>10</v>
      </c>
      <c r="V3" s="110" t="s">
        <v>7</v>
      </c>
      <c r="W3" s="110"/>
      <c r="X3" s="110"/>
      <c r="Y3" s="22" t="s">
        <v>9</v>
      </c>
      <c r="Z3" s="22" t="s">
        <v>10</v>
      </c>
      <c r="AA3" s="110" t="s">
        <v>7</v>
      </c>
      <c r="AB3" s="110"/>
      <c r="AC3" s="110"/>
      <c r="AD3" s="22" t="s">
        <v>9</v>
      </c>
      <c r="AE3" s="22" t="s">
        <v>10</v>
      </c>
    </row>
    <row r="4" spans="1:31" x14ac:dyDescent="0.35">
      <c r="A4" s="40" t="s">
        <v>14</v>
      </c>
      <c r="B4" s="35" t="s">
        <v>15</v>
      </c>
      <c r="C4" s="21" t="s">
        <v>76</v>
      </c>
      <c r="D4" s="35" t="s">
        <v>37</v>
      </c>
      <c r="E4" s="35" t="s">
        <v>40</v>
      </c>
      <c r="F4" s="21" t="s">
        <v>994</v>
      </c>
      <c r="G4" s="10">
        <v>36</v>
      </c>
      <c r="H4" s="11" t="s">
        <v>24</v>
      </c>
      <c r="I4" s="12">
        <v>36</v>
      </c>
      <c r="J4" s="23">
        <f>IF(OR(G4&gt;36,I4&gt;36),"",G4*I4/144)</f>
        <v>9</v>
      </c>
      <c r="K4" s="23" t="str">
        <f>IF(OR(G4&gt;36,I4&gt;36),G4*I4/144,"")</f>
        <v/>
      </c>
      <c r="L4" s="13">
        <v>36</v>
      </c>
      <c r="M4" s="11" t="s">
        <v>24</v>
      </c>
      <c r="N4" s="14">
        <v>36</v>
      </c>
      <c r="O4" s="23">
        <f>IF(OR(L4&gt;36,N4&gt;36),"",L4*N4/144)</f>
        <v>9</v>
      </c>
      <c r="P4" s="23" t="str">
        <f>IF(OR(L4&gt;36,N4&gt;36),L4*N4/144,"")</f>
        <v/>
      </c>
      <c r="Q4" s="15">
        <v>36</v>
      </c>
      <c r="R4" s="11" t="s">
        <v>24</v>
      </c>
      <c r="S4" s="16">
        <v>36</v>
      </c>
      <c r="T4" s="23">
        <f>IF(OR(Q4&gt;36,S4&gt;36),"",Q4*S4/144)</f>
        <v>9</v>
      </c>
      <c r="U4" s="23" t="str">
        <f>IF(OR(Q4&gt;36,S4&gt;36),Q4*S4/144,"")</f>
        <v/>
      </c>
      <c r="V4" s="17" t="s">
        <v>25</v>
      </c>
      <c r="W4" s="11" t="s">
        <v>24</v>
      </c>
      <c r="X4" s="18" t="s">
        <v>25</v>
      </c>
      <c r="Y4" s="23"/>
      <c r="Z4" s="23"/>
      <c r="AA4" s="19">
        <v>48</v>
      </c>
      <c r="AB4" s="11" t="s">
        <v>24</v>
      </c>
      <c r="AC4" s="20">
        <v>48</v>
      </c>
      <c r="AD4" s="23" t="str">
        <f>IF(OR(AA4&gt;36,AC4&gt;36),"",AA4*AC4/144)</f>
        <v/>
      </c>
      <c r="AE4" s="23">
        <f>IF(OR(AA4&gt;36,AC4&gt;36),AA4*AC4/144,"")</f>
        <v>16</v>
      </c>
    </row>
    <row r="5" spans="1:31" x14ac:dyDescent="0.35">
      <c r="A5" s="40" t="s">
        <v>16</v>
      </c>
      <c r="B5" s="35" t="s">
        <v>17</v>
      </c>
      <c r="C5" s="21" t="s">
        <v>78</v>
      </c>
      <c r="D5" s="35" t="s">
        <v>37</v>
      </c>
      <c r="E5" s="35" t="s">
        <v>40</v>
      </c>
      <c r="F5" s="21" t="s">
        <v>994</v>
      </c>
      <c r="G5" s="10" t="s">
        <v>41</v>
      </c>
      <c r="H5" s="11">
        <v>36</v>
      </c>
      <c r="I5" s="12" t="s">
        <v>42</v>
      </c>
      <c r="J5" s="23">
        <v>3.9</v>
      </c>
      <c r="K5" s="23" t="str">
        <f>""</f>
        <v/>
      </c>
      <c r="L5" s="13" t="s">
        <v>43</v>
      </c>
      <c r="M5" s="11">
        <v>48</v>
      </c>
      <c r="N5" s="14" t="s">
        <v>44</v>
      </c>
      <c r="O5" s="23" t="str">
        <f>""</f>
        <v/>
      </c>
      <c r="P5" s="23">
        <v>6.93</v>
      </c>
      <c r="Q5" s="15" t="s">
        <v>43</v>
      </c>
      <c r="R5" s="11">
        <v>48</v>
      </c>
      <c r="S5" s="16" t="s">
        <v>44</v>
      </c>
      <c r="T5" s="23" t="str">
        <f>""</f>
        <v/>
      </c>
      <c r="U5" s="23">
        <v>6.93</v>
      </c>
      <c r="V5" s="17" t="s">
        <v>45</v>
      </c>
      <c r="W5" s="11">
        <v>60</v>
      </c>
      <c r="X5" s="18" t="s">
        <v>46</v>
      </c>
      <c r="Y5" s="23" t="str">
        <f>""</f>
        <v/>
      </c>
      <c r="Z5" s="23">
        <v>10.83</v>
      </c>
      <c r="AA5" s="19" t="s">
        <v>25</v>
      </c>
      <c r="AB5" s="11" t="s">
        <v>24</v>
      </c>
      <c r="AC5" s="20" t="s">
        <v>25</v>
      </c>
      <c r="AD5" s="23" t="str">
        <f>""</f>
        <v/>
      </c>
      <c r="AE5" s="23" t="str">
        <f>""</f>
        <v/>
      </c>
    </row>
    <row r="6" spans="1:31" x14ac:dyDescent="0.35">
      <c r="A6" s="40" t="s">
        <v>18</v>
      </c>
      <c r="B6" s="35" t="s">
        <v>19</v>
      </c>
      <c r="C6" s="21" t="s">
        <v>72</v>
      </c>
      <c r="D6" s="35" t="s">
        <v>36</v>
      </c>
      <c r="E6" s="35" t="s">
        <v>37</v>
      </c>
      <c r="F6" s="21" t="s">
        <v>994</v>
      </c>
      <c r="G6" s="10">
        <v>24</v>
      </c>
      <c r="H6" s="11" t="s">
        <v>24</v>
      </c>
      <c r="I6" s="12">
        <v>18</v>
      </c>
      <c r="J6" s="23">
        <f t="shared" ref="J6:J67" si="0">IF(OR(G6&gt;36,I6&gt;36),"",G6*I6/144)</f>
        <v>3</v>
      </c>
      <c r="K6" s="23" t="str">
        <f t="shared" ref="K6:K67" si="1">IF(OR(G6&gt;36,I6&gt;36),G6*I6/144,"")</f>
        <v/>
      </c>
      <c r="L6" s="13">
        <v>24</v>
      </c>
      <c r="M6" s="11" t="s">
        <v>24</v>
      </c>
      <c r="N6" s="14">
        <v>18</v>
      </c>
      <c r="O6" s="23">
        <f t="shared" ref="O6:O67" si="2">IF(OR(L6&gt;36,N6&gt;36),"",L6*N6/144)</f>
        <v>3</v>
      </c>
      <c r="P6" s="23" t="str">
        <f t="shared" ref="P6:P67" si="3">IF(OR(L6&gt;36,N6&gt;36),L6*N6/144,"")</f>
        <v/>
      </c>
      <c r="Q6" s="15">
        <v>36</v>
      </c>
      <c r="R6" s="11" t="s">
        <v>24</v>
      </c>
      <c r="S6" s="16">
        <v>30</v>
      </c>
      <c r="T6" s="23">
        <f t="shared" ref="T6:T58" si="4">IF(OR(Q6&gt;36,S6&gt;36),"",Q6*S6/144)</f>
        <v>7.5</v>
      </c>
      <c r="U6" s="23" t="str">
        <f t="shared" ref="U6:U58" si="5">IF(OR(Q6&gt;36,S6&gt;36),Q6*S6/144,"")</f>
        <v/>
      </c>
      <c r="V6" s="17">
        <v>48</v>
      </c>
      <c r="W6" s="11" t="s">
        <v>24</v>
      </c>
      <c r="X6" s="18">
        <v>36</v>
      </c>
      <c r="Y6" s="23" t="str">
        <f t="shared" ref="Y6:Y58" si="6">IF(OR(V6&gt;36,X6&gt;36),"",V6*X6/144)</f>
        <v/>
      </c>
      <c r="Z6" s="23">
        <f t="shared" ref="Z6:Z58" si="7">IF(OR(V6&gt;36,X6&gt;36),V6*X6/144,"")</f>
        <v>12</v>
      </c>
      <c r="AA6" s="19" t="s">
        <v>25</v>
      </c>
      <c r="AB6" s="11" t="s">
        <v>24</v>
      </c>
      <c r="AC6" s="20" t="s">
        <v>25</v>
      </c>
      <c r="AD6" s="23" t="str">
        <f>""</f>
        <v/>
      </c>
      <c r="AE6" s="23" t="str">
        <f>""</f>
        <v/>
      </c>
    </row>
    <row r="7" spans="1:31" x14ac:dyDescent="0.35">
      <c r="A7" s="40" t="s">
        <v>20</v>
      </c>
      <c r="B7" s="35" t="s">
        <v>21</v>
      </c>
      <c r="C7" s="21" t="s">
        <v>72</v>
      </c>
      <c r="D7" s="35" t="s">
        <v>37</v>
      </c>
      <c r="E7" s="35" t="s">
        <v>40</v>
      </c>
      <c r="F7" s="21" t="s">
        <v>994</v>
      </c>
      <c r="G7" s="10">
        <v>18</v>
      </c>
      <c r="H7" s="11" t="s">
        <v>24</v>
      </c>
      <c r="I7" s="12">
        <v>6</v>
      </c>
      <c r="J7" s="23">
        <f t="shared" si="0"/>
        <v>0.75</v>
      </c>
      <c r="K7" s="23" t="str">
        <f t="shared" si="1"/>
        <v/>
      </c>
      <c r="L7" s="13">
        <v>18</v>
      </c>
      <c r="M7" s="11" t="s">
        <v>24</v>
      </c>
      <c r="N7" s="14">
        <v>6</v>
      </c>
      <c r="O7" s="23">
        <f t="shared" si="2"/>
        <v>0.75</v>
      </c>
      <c r="P7" s="23" t="str">
        <f t="shared" si="3"/>
        <v/>
      </c>
      <c r="Q7" s="15" t="s">
        <v>25</v>
      </c>
      <c r="R7" s="11" t="s">
        <v>24</v>
      </c>
      <c r="S7" s="16" t="s">
        <v>25</v>
      </c>
      <c r="T7" s="23"/>
      <c r="U7" s="23"/>
      <c r="V7" s="17" t="s">
        <v>25</v>
      </c>
      <c r="W7" s="11" t="s">
        <v>24</v>
      </c>
      <c r="X7" s="18" t="s">
        <v>25</v>
      </c>
      <c r="Y7" s="23"/>
      <c r="Z7" s="23"/>
      <c r="AA7" s="19">
        <v>30</v>
      </c>
      <c r="AB7" s="11" t="s">
        <v>24</v>
      </c>
      <c r="AC7" s="20">
        <v>12</v>
      </c>
      <c r="AD7" s="23">
        <f t="shared" ref="AD7:AD58" si="8">IF(OR(AA7&gt;36,AC7&gt;36),"",AA7*AC7/144)</f>
        <v>2.5</v>
      </c>
      <c r="AE7" s="23" t="str">
        <f t="shared" ref="AE7:AE58" si="9">IF(OR(AA7&gt;36,AC7&gt;36),AA7*AC7/144,"")</f>
        <v/>
      </c>
    </row>
    <row r="8" spans="1:31" x14ac:dyDescent="0.35">
      <c r="A8" s="40" t="s">
        <v>22</v>
      </c>
      <c r="B8" s="35" t="s">
        <v>23</v>
      </c>
      <c r="C8" s="21" t="s">
        <v>72</v>
      </c>
      <c r="D8" s="35" t="s">
        <v>36</v>
      </c>
      <c r="E8" s="35" t="s">
        <v>37</v>
      </c>
      <c r="F8" s="21" t="s">
        <v>994</v>
      </c>
      <c r="G8" s="10">
        <v>36</v>
      </c>
      <c r="H8" s="11" t="s">
        <v>24</v>
      </c>
      <c r="I8" s="12">
        <v>36</v>
      </c>
      <c r="J8" s="23">
        <f t="shared" si="0"/>
        <v>9</v>
      </c>
      <c r="K8" s="23" t="str">
        <f t="shared" si="1"/>
        <v/>
      </c>
      <c r="L8" s="13">
        <v>36</v>
      </c>
      <c r="M8" s="11" t="s">
        <v>24</v>
      </c>
      <c r="N8" s="14">
        <v>36</v>
      </c>
      <c r="O8" s="23">
        <f t="shared" si="2"/>
        <v>9</v>
      </c>
      <c r="P8" s="23" t="str">
        <f t="shared" si="3"/>
        <v/>
      </c>
      <c r="Q8" s="15" t="s">
        <v>25</v>
      </c>
      <c r="R8" s="11" t="s">
        <v>24</v>
      </c>
      <c r="S8" s="16" t="s">
        <v>25</v>
      </c>
      <c r="T8" s="23"/>
      <c r="U8" s="23"/>
      <c r="V8" s="17" t="s">
        <v>25</v>
      </c>
      <c r="W8" s="11" t="s">
        <v>24</v>
      </c>
      <c r="X8" s="18" t="s">
        <v>25</v>
      </c>
      <c r="Y8" s="23"/>
      <c r="Z8" s="23"/>
      <c r="AA8" s="19">
        <v>36</v>
      </c>
      <c r="AB8" s="11" t="s">
        <v>24</v>
      </c>
      <c r="AC8" s="20">
        <v>36</v>
      </c>
      <c r="AD8" s="23">
        <f t="shared" si="8"/>
        <v>9</v>
      </c>
      <c r="AE8" s="23" t="str">
        <f t="shared" si="9"/>
        <v/>
      </c>
    </row>
    <row r="9" spans="1:31" x14ac:dyDescent="0.35">
      <c r="A9" s="40" t="s">
        <v>47</v>
      </c>
      <c r="B9" s="35" t="s">
        <v>48</v>
      </c>
      <c r="C9" s="35" t="s">
        <v>72</v>
      </c>
      <c r="D9" s="35" t="s">
        <v>36</v>
      </c>
      <c r="E9" s="35" t="s">
        <v>37</v>
      </c>
      <c r="F9" s="21" t="s">
        <v>994</v>
      </c>
      <c r="G9" s="10">
        <v>36</v>
      </c>
      <c r="H9" s="11" t="s">
        <v>24</v>
      </c>
      <c r="I9" s="12">
        <v>48</v>
      </c>
      <c r="J9" s="23" t="str">
        <f t="shared" si="0"/>
        <v/>
      </c>
      <c r="K9" s="23">
        <f t="shared" si="1"/>
        <v>12</v>
      </c>
      <c r="L9" s="13">
        <v>36</v>
      </c>
      <c r="M9" s="11" t="s">
        <v>24</v>
      </c>
      <c r="N9" s="14">
        <v>48</v>
      </c>
      <c r="O9" s="23" t="str">
        <f t="shared" si="2"/>
        <v/>
      </c>
      <c r="P9" s="23">
        <f t="shared" si="3"/>
        <v>12</v>
      </c>
      <c r="Q9" s="15" t="s">
        <v>25</v>
      </c>
      <c r="R9" s="11" t="s">
        <v>24</v>
      </c>
      <c r="S9" s="16" t="s">
        <v>25</v>
      </c>
      <c r="T9" s="23"/>
      <c r="U9" s="23"/>
      <c r="V9" s="17" t="s">
        <v>25</v>
      </c>
      <c r="W9" s="11" t="s">
        <v>24</v>
      </c>
      <c r="X9" s="18" t="s">
        <v>25</v>
      </c>
      <c r="Y9" s="23"/>
      <c r="Z9" s="23"/>
      <c r="AA9" s="19">
        <v>36</v>
      </c>
      <c r="AB9" s="11" t="s">
        <v>24</v>
      </c>
      <c r="AC9" s="20">
        <v>48</v>
      </c>
      <c r="AD9" s="23" t="str">
        <f t="shared" si="8"/>
        <v/>
      </c>
      <c r="AE9" s="23">
        <f t="shared" si="9"/>
        <v>12</v>
      </c>
    </row>
    <row r="10" spans="1:31" x14ac:dyDescent="0.35">
      <c r="A10" s="40" t="s">
        <v>49</v>
      </c>
      <c r="B10" s="35" t="s">
        <v>50</v>
      </c>
      <c r="C10" s="21" t="s">
        <v>72</v>
      </c>
      <c r="D10" s="35" t="s">
        <v>36</v>
      </c>
      <c r="E10" s="35" t="s">
        <v>37</v>
      </c>
      <c r="F10" s="21" t="s">
        <v>994</v>
      </c>
      <c r="G10" s="10">
        <v>36</v>
      </c>
      <c r="H10" s="11" t="s">
        <v>24</v>
      </c>
      <c r="I10" s="12">
        <v>36</v>
      </c>
      <c r="J10" s="23">
        <f t="shared" si="0"/>
        <v>9</v>
      </c>
      <c r="K10" s="23" t="str">
        <f t="shared" si="1"/>
        <v/>
      </c>
      <c r="L10" s="13">
        <v>36</v>
      </c>
      <c r="M10" s="11" t="s">
        <v>24</v>
      </c>
      <c r="N10" s="14">
        <v>36</v>
      </c>
      <c r="O10" s="23">
        <f t="shared" si="2"/>
        <v>9</v>
      </c>
      <c r="P10" s="23" t="str">
        <f t="shared" si="3"/>
        <v/>
      </c>
      <c r="Q10" s="15" t="s">
        <v>25</v>
      </c>
      <c r="R10" s="11" t="s">
        <v>24</v>
      </c>
      <c r="S10" s="16" t="s">
        <v>25</v>
      </c>
      <c r="T10" s="23"/>
      <c r="U10" s="23"/>
      <c r="V10" s="17" t="s">
        <v>25</v>
      </c>
      <c r="W10" s="11" t="s">
        <v>24</v>
      </c>
      <c r="X10" s="18" t="s">
        <v>25</v>
      </c>
      <c r="Y10" s="23"/>
      <c r="Z10" s="23"/>
      <c r="AA10" s="19">
        <v>36</v>
      </c>
      <c r="AB10" s="11" t="s">
        <v>24</v>
      </c>
      <c r="AC10" s="20">
        <v>36</v>
      </c>
      <c r="AD10" s="23">
        <f t="shared" si="8"/>
        <v>9</v>
      </c>
      <c r="AE10" s="23" t="str">
        <f t="shared" si="9"/>
        <v/>
      </c>
    </row>
    <row r="11" spans="1:31" x14ac:dyDescent="0.35">
      <c r="A11" s="40" t="s">
        <v>51</v>
      </c>
      <c r="B11" s="35" t="s">
        <v>671</v>
      </c>
      <c r="C11" s="35" t="s">
        <v>72</v>
      </c>
      <c r="D11" s="35" t="s">
        <v>36</v>
      </c>
      <c r="E11" s="35" t="s">
        <v>37</v>
      </c>
      <c r="F11" s="21" t="s">
        <v>994</v>
      </c>
      <c r="G11" s="10">
        <v>36</v>
      </c>
      <c r="H11" s="11" t="s">
        <v>24</v>
      </c>
      <c r="I11" s="12">
        <v>48</v>
      </c>
      <c r="J11" s="23" t="str">
        <f t="shared" si="0"/>
        <v/>
      </c>
      <c r="K11" s="23">
        <f t="shared" si="1"/>
        <v>12</v>
      </c>
      <c r="L11" s="13">
        <v>36</v>
      </c>
      <c r="M11" s="11" t="s">
        <v>24</v>
      </c>
      <c r="N11" s="14">
        <v>48</v>
      </c>
      <c r="O11" s="23" t="str">
        <f t="shared" si="2"/>
        <v/>
      </c>
      <c r="P11" s="23">
        <f t="shared" si="3"/>
        <v>12</v>
      </c>
      <c r="Q11" s="15" t="s">
        <v>25</v>
      </c>
      <c r="R11" s="11" t="s">
        <v>24</v>
      </c>
      <c r="S11" s="16" t="s">
        <v>25</v>
      </c>
      <c r="T11" s="23"/>
      <c r="U11" s="23"/>
      <c r="V11" s="17" t="s">
        <v>25</v>
      </c>
      <c r="W11" s="11" t="s">
        <v>24</v>
      </c>
      <c r="X11" s="18" t="s">
        <v>25</v>
      </c>
      <c r="Y11" s="23"/>
      <c r="Z11" s="23"/>
      <c r="AA11" s="19">
        <v>36</v>
      </c>
      <c r="AB11" s="11" t="s">
        <v>24</v>
      </c>
      <c r="AC11" s="20">
        <v>48</v>
      </c>
      <c r="AD11" s="23" t="str">
        <f t="shared" si="8"/>
        <v/>
      </c>
      <c r="AE11" s="23">
        <f t="shared" si="9"/>
        <v>12</v>
      </c>
    </row>
    <row r="12" spans="1:31" ht="29" x14ac:dyDescent="0.35">
      <c r="A12" s="40" t="s">
        <v>52</v>
      </c>
      <c r="B12" s="35" t="s">
        <v>54</v>
      </c>
      <c r="C12" s="35" t="s">
        <v>72</v>
      </c>
      <c r="D12" s="35" t="s">
        <v>36</v>
      </c>
      <c r="E12" s="35" t="s">
        <v>630</v>
      </c>
      <c r="F12" s="21" t="s">
        <v>994</v>
      </c>
      <c r="G12" s="10">
        <v>12</v>
      </c>
      <c r="H12" s="11" t="s">
        <v>24</v>
      </c>
      <c r="I12" s="12">
        <v>36</v>
      </c>
      <c r="J12" s="23">
        <f t="shared" si="0"/>
        <v>3</v>
      </c>
      <c r="K12" s="23" t="str">
        <f t="shared" si="1"/>
        <v/>
      </c>
      <c r="L12" s="13">
        <v>12</v>
      </c>
      <c r="M12" s="11" t="s">
        <v>24</v>
      </c>
      <c r="N12" s="14">
        <v>36</v>
      </c>
      <c r="O12" s="23">
        <f t="shared" si="2"/>
        <v>3</v>
      </c>
      <c r="P12" s="23" t="str">
        <f t="shared" si="3"/>
        <v/>
      </c>
      <c r="Q12" s="15" t="s">
        <v>25</v>
      </c>
      <c r="R12" s="11" t="s">
        <v>24</v>
      </c>
      <c r="S12" s="16" t="s">
        <v>25</v>
      </c>
      <c r="T12" s="23"/>
      <c r="U12" s="23"/>
      <c r="V12" s="17" t="s">
        <v>25</v>
      </c>
      <c r="W12" s="11" t="s">
        <v>24</v>
      </c>
      <c r="X12" s="18" t="s">
        <v>25</v>
      </c>
      <c r="Y12" s="23"/>
      <c r="Z12" s="23"/>
      <c r="AA12" s="19" t="s">
        <v>25</v>
      </c>
      <c r="AB12" s="11" t="s">
        <v>24</v>
      </c>
      <c r="AC12" s="20" t="s">
        <v>25</v>
      </c>
      <c r="AD12" s="23"/>
      <c r="AE12" s="23"/>
    </row>
    <row r="13" spans="1:31" ht="29" x14ac:dyDescent="0.35">
      <c r="A13" s="40" t="s">
        <v>53</v>
      </c>
      <c r="B13" s="35" t="s">
        <v>672</v>
      </c>
      <c r="C13" s="35" t="s">
        <v>72</v>
      </c>
      <c r="D13" s="35" t="s">
        <v>36</v>
      </c>
      <c r="E13" s="35" t="s">
        <v>630</v>
      </c>
      <c r="F13" s="21" t="s">
        <v>994</v>
      </c>
      <c r="G13" s="10">
        <v>90</v>
      </c>
      <c r="H13" s="11" t="s">
        <v>24</v>
      </c>
      <c r="I13" s="12">
        <v>24</v>
      </c>
      <c r="J13" s="23" t="str">
        <f t="shared" si="0"/>
        <v/>
      </c>
      <c r="K13" s="23">
        <f t="shared" si="1"/>
        <v>15</v>
      </c>
      <c r="L13" s="13">
        <v>90</v>
      </c>
      <c r="M13" s="11" t="s">
        <v>24</v>
      </c>
      <c r="N13" s="14">
        <v>24</v>
      </c>
      <c r="O13" s="23" t="str">
        <f t="shared" si="2"/>
        <v/>
      </c>
      <c r="P13" s="23">
        <f t="shared" si="3"/>
        <v>15</v>
      </c>
      <c r="Q13" s="15" t="s">
        <v>25</v>
      </c>
      <c r="R13" s="11" t="s">
        <v>24</v>
      </c>
      <c r="S13" s="16" t="s">
        <v>25</v>
      </c>
      <c r="T13" s="23"/>
      <c r="U13" s="23"/>
      <c r="V13" s="17" t="s">
        <v>25</v>
      </c>
      <c r="W13" s="11" t="s">
        <v>24</v>
      </c>
      <c r="X13" s="18" t="s">
        <v>25</v>
      </c>
      <c r="Y13" s="23"/>
      <c r="Z13" s="23"/>
      <c r="AA13" s="19" t="s">
        <v>25</v>
      </c>
      <c r="AB13" s="11" t="s">
        <v>24</v>
      </c>
      <c r="AC13" s="20" t="s">
        <v>25</v>
      </c>
      <c r="AD13" s="23"/>
      <c r="AE13" s="23"/>
    </row>
    <row r="14" spans="1:31" x14ac:dyDescent="0.35">
      <c r="A14" s="40" t="s">
        <v>93</v>
      </c>
      <c r="B14" s="35" t="s">
        <v>94</v>
      </c>
      <c r="C14" s="21" t="s">
        <v>72</v>
      </c>
      <c r="D14" s="35" t="s">
        <v>36</v>
      </c>
      <c r="E14" s="35" t="s">
        <v>37</v>
      </c>
      <c r="F14" s="21" t="s">
        <v>994</v>
      </c>
      <c r="G14" s="10">
        <v>24</v>
      </c>
      <c r="H14" s="11" t="s">
        <v>24</v>
      </c>
      <c r="I14" s="12">
        <v>18</v>
      </c>
      <c r="J14" s="23">
        <f t="shared" si="0"/>
        <v>3</v>
      </c>
      <c r="K14" s="23" t="str">
        <f t="shared" si="1"/>
        <v/>
      </c>
      <c r="L14" s="13">
        <v>24</v>
      </c>
      <c r="M14" s="11" t="s">
        <v>24</v>
      </c>
      <c r="N14" s="14">
        <v>18</v>
      </c>
      <c r="O14" s="23">
        <f t="shared" si="2"/>
        <v>3</v>
      </c>
      <c r="P14" s="23" t="str">
        <f t="shared" si="3"/>
        <v/>
      </c>
      <c r="Q14" s="15" t="s">
        <v>25</v>
      </c>
      <c r="R14" s="11" t="s">
        <v>24</v>
      </c>
      <c r="S14" s="16" t="s">
        <v>25</v>
      </c>
      <c r="T14" s="23"/>
      <c r="U14" s="23"/>
      <c r="V14" s="17" t="s">
        <v>25</v>
      </c>
      <c r="W14" s="11" t="s">
        <v>24</v>
      </c>
      <c r="X14" s="18" t="s">
        <v>25</v>
      </c>
      <c r="Y14" s="23"/>
      <c r="Z14" s="23"/>
      <c r="AA14" s="19" t="s">
        <v>25</v>
      </c>
      <c r="AB14" s="11" t="s">
        <v>24</v>
      </c>
      <c r="AC14" s="20" t="s">
        <v>25</v>
      </c>
      <c r="AD14" s="23"/>
      <c r="AE14" s="23"/>
    </row>
    <row r="15" spans="1:31" x14ac:dyDescent="0.35">
      <c r="A15" s="40" t="s">
        <v>95</v>
      </c>
      <c r="B15" s="35" t="s">
        <v>118</v>
      </c>
      <c r="C15" s="21" t="s">
        <v>72</v>
      </c>
      <c r="D15" s="35" t="s">
        <v>36</v>
      </c>
      <c r="E15" s="35" t="s">
        <v>37</v>
      </c>
      <c r="F15" s="21" t="s">
        <v>994</v>
      </c>
      <c r="G15" s="10">
        <v>24</v>
      </c>
      <c r="H15" s="11" t="s">
        <v>24</v>
      </c>
      <c r="I15" s="12">
        <v>30</v>
      </c>
      <c r="J15" s="23">
        <f t="shared" si="0"/>
        <v>5</v>
      </c>
      <c r="K15" s="23" t="str">
        <f t="shared" si="1"/>
        <v/>
      </c>
      <c r="L15" s="13">
        <v>30</v>
      </c>
      <c r="M15" s="11" t="s">
        <v>24</v>
      </c>
      <c r="N15" s="14">
        <v>36</v>
      </c>
      <c r="O15" s="23">
        <f t="shared" si="2"/>
        <v>7.5</v>
      </c>
      <c r="P15" s="23" t="str">
        <f t="shared" si="3"/>
        <v/>
      </c>
      <c r="Q15" s="15">
        <v>36</v>
      </c>
      <c r="R15" s="11" t="s">
        <v>24</v>
      </c>
      <c r="S15" s="16">
        <v>48</v>
      </c>
      <c r="T15" s="23" t="str">
        <f t="shared" si="4"/>
        <v/>
      </c>
      <c r="U15" s="23">
        <f t="shared" si="5"/>
        <v>12</v>
      </c>
      <c r="V15" s="17">
        <v>48</v>
      </c>
      <c r="W15" s="11" t="s">
        <v>24</v>
      </c>
      <c r="X15" s="18">
        <v>60</v>
      </c>
      <c r="Y15" s="23" t="str">
        <f t="shared" si="6"/>
        <v/>
      </c>
      <c r="Z15" s="23">
        <f t="shared" si="7"/>
        <v>20</v>
      </c>
      <c r="AA15" s="19">
        <v>36</v>
      </c>
      <c r="AB15" s="11" t="s">
        <v>24</v>
      </c>
      <c r="AC15" s="20">
        <v>48</v>
      </c>
      <c r="AD15" s="23" t="str">
        <f t="shared" si="8"/>
        <v/>
      </c>
      <c r="AE15" s="23">
        <f t="shared" si="9"/>
        <v>12</v>
      </c>
    </row>
    <row r="16" spans="1:31" x14ac:dyDescent="0.35">
      <c r="A16" s="40" t="s">
        <v>96</v>
      </c>
      <c r="B16" s="35" t="s">
        <v>97</v>
      </c>
      <c r="C16" s="21" t="s">
        <v>72</v>
      </c>
      <c r="D16" s="35" t="s">
        <v>36</v>
      </c>
      <c r="E16" s="35" t="s">
        <v>37</v>
      </c>
      <c r="F16" s="21" t="s">
        <v>994</v>
      </c>
      <c r="G16" s="10">
        <v>24</v>
      </c>
      <c r="H16" s="11" t="s">
        <v>24</v>
      </c>
      <c r="I16" s="12">
        <v>24</v>
      </c>
      <c r="J16" s="23">
        <f t="shared" si="0"/>
        <v>4</v>
      </c>
      <c r="K16" s="23" t="str">
        <f t="shared" si="1"/>
        <v/>
      </c>
      <c r="L16" s="13">
        <v>24</v>
      </c>
      <c r="M16" s="11" t="s">
        <v>24</v>
      </c>
      <c r="N16" s="14">
        <v>24</v>
      </c>
      <c r="O16" s="23">
        <f t="shared" si="2"/>
        <v>4</v>
      </c>
      <c r="P16" s="23" t="str">
        <f t="shared" si="3"/>
        <v/>
      </c>
      <c r="Q16" s="15">
        <v>36</v>
      </c>
      <c r="R16" s="11" t="s">
        <v>24</v>
      </c>
      <c r="S16" s="16">
        <v>36</v>
      </c>
      <c r="T16" s="23">
        <f t="shared" si="4"/>
        <v>9</v>
      </c>
      <c r="U16" s="23" t="str">
        <f t="shared" si="5"/>
        <v/>
      </c>
      <c r="V16" s="17">
        <v>48</v>
      </c>
      <c r="W16" s="11" t="s">
        <v>24</v>
      </c>
      <c r="X16" s="18">
        <v>48</v>
      </c>
      <c r="Y16" s="23" t="str">
        <f t="shared" si="6"/>
        <v/>
      </c>
      <c r="Z16" s="23">
        <f t="shared" si="7"/>
        <v>16</v>
      </c>
      <c r="AA16" s="19">
        <v>36</v>
      </c>
      <c r="AB16" s="11" t="s">
        <v>24</v>
      </c>
      <c r="AC16" s="20">
        <v>36</v>
      </c>
      <c r="AD16" s="23">
        <f t="shared" si="8"/>
        <v>9</v>
      </c>
      <c r="AE16" s="23" t="str">
        <f t="shared" si="9"/>
        <v/>
      </c>
    </row>
    <row r="17" spans="1:31" x14ac:dyDescent="0.35">
      <c r="A17" s="40" t="s">
        <v>98</v>
      </c>
      <c r="B17" s="35" t="s">
        <v>99</v>
      </c>
      <c r="C17" s="21" t="s">
        <v>72</v>
      </c>
      <c r="D17" s="35" t="s">
        <v>36</v>
      </c>
      <c r="E17" s="35" t="s">
        <v>37</v>
      </c>
      <c r="F17" s="21" t="s">
        <v>994</v>
      </c>
      <c r="G17" s="10">
        <v>24</v>
      </c>
      <c r="H17" s="11" t="s">
        <v>24</v>
      </c>
      <c r="I17" s="12">
        <v>24</v>
      </c>
      <c r="J17" s="23">
        <f t="shared" si="0"/>
        <v>4</v>
      </c>
      <c r="K17" s="23" t="str">
        <f t="shared" si="1"/>
        <v/>
      </c>
      <c r="L17" s="13">
        <v>24</v>
      </c>
      <c r="M17" s="11" t="s">
        <v>24</v>
      </c>
      <c r="N17" s="14">
        <v>24</v>
      </c>
      <c r="O17" s="23">
        <f t="shared" si="2"/>
        <v>4</v>
      </c>
      <c r="P17" s="23" t="str">
        <f t="shared" si="3"/>
        <v/>
      </c>
      <c r="Q17" s="15">
        <v>36</v>
      </c>
      <c r="R17" s="11" t="s">
        <v>24</v>
      </c>
      <c r="S17" s="16">
        <v>36</v>
      </c>
      <c r="T17" s="23">
        <f t="shared" si="4"/>
        <v>9</v>
      </c>
      <c r="U17" s="23" t="str">
        <f t="shared" si="5"/>
        <v/>
      </c>
      <c r="V17" s="17">
        <v>48</v>
      </c>
      <c r="W17" s="11" t="s">
        <v>24</v>
      </c>
      <c r="X17" s="18">
        <v>48</v>
      </c>
      <c r="Y17" s="23" t="str">
        <f t="shared" si="6"/>
        <v/>
      </c>
      <c r="Z17" s="23">
        <f t="shared" si="7"/>
        <v>16</v>
      </c>
      <c r="AA17" s="19">
        <v>36</v>
      </c>
      <c r="AB17" s="11" t="s">
        <v>24</v>
      </c>
      <c r="AC17" s="20">
        <v>36</v>
      </c>
      <c r="AD17" s="23">
        <f t="shared" si="8"/>
        <v>9</v>
      </c>
      <c r="AE17" s="23" t="str">
        <f t="shared" si="9"/>
        <v/>
      </c>
    </row>
    <row r="18" spans="1:31" x14ac:dyDescent="0.35">
      <c r="A18" s="40" t="s">
        <v>102</v>
      </c>
      <c r="B18" s="35" t="s">
        <v>103</v>
      </c>
      <c r="C18" s="21" t="s">
        <v>72</v>
      </c>
      <c r="D18" s="35" t="s">
        <v>36</v>
      </c>
      <c r="E18" s="35" t="s">
        <v>37</v>
      </c>
      <c r="F18" s="21" t="s">
        <v>994</v>
      </c>
      <c r="G18" s="10">
        <v>24</v>
      </c>
      <c r="H18" s="11" t="s">
        <v>24</v>
      </c>
      <c r="I18" s="12">
        <v>30</v>
      </c>
      <c r="J18" s="23">
        <f t="shared" si="0"/>
        <v>5</v>
      </c>
      <c r="K18" s="23" t="str">
        <f t="shared" si="1"/>
        <v/>
      </c>
      <c r="L18" s="13">
        <v>24</v>
      </c>
      <c r="M18" s="11" t="s">
        <v>24</v>
      </c>
      <c r="N18" s="14">
        <v>30</v>
      </c>
      <c r="O18" s="23">
        <f t="shared" si="2"/>
        <v>5</v>
      </c>
      <c r="P18" s="23" t="str">
        <f t="shared" si="3"/>
        <v/>
      </c>
      <c r="Q18" s="15">
        <v>36</v>
      </c>
      <c r="R18" s="11" t="s">
        <v>24</v>
      </c>
      <c r="S18" s="16">
        <v>48</v>
      </c>
      <c r="T18" s="23" t="str">
        <f t="shared" ref="T18" si="10">IF(OR(Q18&gt;36,S18&gt;36),"",Q18*S18/144)</f>
        <v/>
      </c>
      <c r="U18" s="23">
        <f t="shared" ref="U18" si="11">IF(OR(Q18&gt;36,S18&gt;36),Q18*S18/144,"")</f>
        <v>12</v>
      </c>
      <c r="V18" s="17">
        <v>48</v>
      </c>
      <c r="W18" s="11" t="s">
        <v>24</v>
      </c>
      <c r="X18" s="18">
        <v>60</v>
      </c>
      <c r="Y18" s="23" t="str">
        <f t="shared" ref="Y18" si="12">IF(OR(V18&gt;36,X18&gt;36),"",V18*X18/144)</f>
        <v/>
      </c>
      <c r="Z18" s="23">
        <f t="shared" ref="Z18" si="13">IF(OR(V18&gt;36,X18&gt;36),V18*X18/144,"")</f>
        <v>20</v>
      </c>
      <c r="AA18" s="19">
        <v>36</v>
      </c>
      <c r="AB18" s="11" t="s">
        <v>24</v>
      </c>
      <c r="AC18" s="20">
        <v>48</v>
      </c>
      <c r="AD18" s="23" t="str">
        <f t="shared" ref="AD18" si="14">IF(OR(AA18&gt;36,AC18&gt;36),"",AA18*AC18/144)</f>
        <v/>
      </c>
      <c r="AE18" s="23">
        <f t="shared" ref="AE18" si="15">IF(OR(AA18&gt;36,AC18&gt;36),AA18*AC18/144,"")</f>
        <v>12</v>
      </c>
    </row>
    <row r="19" spans="1:31" x14ac:dyDescent="0.35">
      <c r="A19" s="40" t="s">
        <v>100</v>
      </c>
      <c r="B19" s="35" t="s">
        <v>101</v>
      </c>
      <c r="C19" s="21" t="s">
        <v>72</v>
      </c>
      <c r="D19" s="35" t="s">
        <v>36</v>
      </c>
      <c r="E19" s="35" t="s">
        <v>37</v>
      </c>
      <c r="F19" s="21" t="s">
        <v>994</v>
      </c>
      <c r="G19" s="10">
        <v>24</v>
      </c>
      <c r="H19" s="11" t="s">
        <v>24</v>
      </c>
      <c r="I19" s="12">
        <v>48</v>
      </c>
      <c r="J19" s="23" t="str">
        <f t="shared" si="0"/>
        <v/>
      </c>
      <c r="K19" s="23">
        <f t="shared" si="1"/>
        <v>8</v>
      </c>
      <c r="L19" s="13">
        <v>24</v>
      </c>
      <c r="M19" s="11" t="s">
        <v>24</v>
      </c>
      <c r="N19" s="14">
        <v>48</v>
      </c>
      <c r="O19" s="23" t="str">
        <f t="shared" si="2"/>
        <v/>
      </c>
      <c r="P19" s="23">
        <f t="shared" si="3"/>
        <v>8</v>
      </c>
      <c r="Q19" s="15">
        <v>36</v>
      </c>
      <c r="R19" s="11" t="s">
        <v>24</v>
      </c>
      <c r="S19" s="16">
        <v>72</v>
      </c>
      <c r="T19" s="23" t="str">
        <f t="shared" si="4"/>
        <v/>
      </c>
      <c r="U19" s="23">
        <f t="shared" si="5"/>
        <v>18</v>
      </c>
      <c r="V19" s="17">
        <v>48</v>
      </c>
      <c r="W19" s="11" t="s">
        <v>24</v>
      </c>
      <c r="X19" s="18">
        <v>96</v>
      </c>
      <c r="Y19" s="23" t="str">
        <f t="shared" si="6"/>
        <v/>
      </c>
      <c r="Z19" s="23">
        <f t="shared" si="7"/>
        <v>32</v>
      </c>
      <c r="AA19" s="19">
        <v>36</v>
      </c>
      <c r="AB19" s="11" t="s">
        <v>24</v>
      </c>
      <c r="AC19" s="20">
        <v>72</v>
      </c>
      <c r="AD19" s="23" t="str">
        <f t="shared" si="8"/>
        <v/>
      </c>
      <c r="AE19" s="23">
        <f t="shared" si="9"/>
        <v>18</v>
      </c>
    </row>
    <row r="20" spans="1:31" x14ac:dyDescent="0.35">
      <c r="A20" s="40" t="s">
        <v>104</v>
      </c>
      <c r="B20" s="35" t="s">
        <v>105</v>
      </c>
      <c r="C20" s="21" t="s">
        <v>72</v>
      </c>
      <c r="D20" s="35" t="s">
        <v>36</v>
      </c>
      <c r="E20" s="35" t="s">
        <v>37</v>
      </c>
      <c r="F20" s="21" t="s">
        <v>994</v>
      </c>
      <c r="G20" s="10">
        <v>24</v>
      </c>
      <c r="H20" s="11" t="s">
        <v>24</v>
      </c>
      <c r="I20" s="12">
        <v>18</v>
      </c>
      <c r="J20" s="23">
        <f t="shared" si="0"/>
        <v>3</v>
      </c>
      <c r="K20" s="23" t="str">
        <f t="shared" si="1"/>
        <v/>
      </c>
      <c r="L20" s="13">
        <v>24</v>
      </c>
      <c r="M20" s="11" t="s">
        <v>24</v>
      </c>
      <c r="N20" s="14">
        <v>18</v>
      </c>
      <c r="O20" s="23">
        <f t="shared" si="2"/>
        <v>3</v>
      </c>
      <c r="P20" s="23" t="str">
        <f t="shared" si="3"/>
        <v/>
      </c>
      <c r="Q20" s="15" t="s">
        <v>25</v>
      </c>
      <c r="R20" s="11" t="s">
        <v>24</v>
      </c>
      <c r="S20" s="16" t="s">
        <v>25</v>
      </c>
      <c r="T20" s="23"/>
      <c r="U20" s="23"/>
      <c r="V20" s="17" t="s">
        <v>25</v>
      </c>
      <c r="W20" s="11" t="s">
        <v>24</v>
      </c>
      <c r="X20" s="18" t="s">
        <v>25</v>
      </c>
      <c r="Y20" s="23"/>
      <c r="Z20" s="23"/>
      <c r="AA20" s="19" t="s">
        <v>25</v>
      </c>
      <c r="AB20" s="11" t="s">
        <v>24</v>
      </c>
      <c r="AC20" s="20" t="s">
        <v>25</v>
      </c>
      <c r="AD20" s="23"/>
      <c r="AE20" s="23"/>
    </row>
    <row r="21" spans="1:31" x14ac:dyDescent="0.35">
      <c r="A21" s="40" t="s">
        <v>106</v>
      </c>
      <c r="B21" s="35" t="s">
        <v>107</v>
      </c>
      <c r="C21" s="21" t="s">
        <v>72</v>
      </c>
      <c r="D21" s="35" t="s">
        <v>36</v>
      </c>
      <c r="E21" s="35" t="s">
        <v>37</v>
      </c>
      <c r="F21" s="21" t="s">
        <v>994</v>
      </c>
      <c r="G21" s="10">
        <v>24</v>
      </c>
      <c r="H21" s="11" t="s">
        <v>24</v>
      </c>
      <c r="I21" s="12">
        <v>6</v>
      </c>
      <c r="J21" s="23">
        <f t="shared" si="0"/>
        <v>1</v>
      </c>
      <c r="K21" s="23" t="str">
        <f t="shared" si="1"/>
        <v/>
      </c>
      <c r="L21" s="13">
        <v>24</v>
      </c>
      <c r="M21" s="11" t="s">
        <v>24</v>
      </c>
      <c r="N21" s="14">
        <v>6</v>
      </c>
      <c r="O21" s="23">
        <f t="shared" si="2"/>
        <v>1</v>
      </c>
      <c r="P21" s="23" t="str">
        <f t="shared" si="3"/>
        <v/>
      </c>
      <c r="Q21" s="15" t="s">
        <v>25</v>
      </c>
      <c r="R21" s="11" t="s">
        <v>24</v>
      </c>
      <c r="S21" s="16" t="s">
        <v>25</v>
      </c>
      <c r="T21" s="23"/>
      <c r="U21" s="23"/>
      <c r="V21" s="17" t="s">
        <v>25</v>
      </c>
      <c r="W21" s="11" t="s">
        <v>24</v>
      </c>
      <c r="X21" s="18" t="s">
        <v>25</v>
      </c>
      <c r="Y21" s="23"/>
      <c r="Z21" s="23"/>
      <c r="AA21" s="19" t="s">
        <v>25</v>
      </c>
      <c r="AB21" s="11" t="s">
        <v>24</v>
      </c>
      <c r="AC21" s="20" t="s">
        <v>25</v>
      </c>
      <c r="AD21" s="23"/>
      <c r="AE21" s="23"/>
    </row>
    <row r="22" spans="1:31" x14ac:dyDescent="0.35">
      <c r="A22" s="40" t="s">
        <v>108</v>
      </c>
      <c r="B22" s="35" t="s">
        <v>109</v>
      </c>
      <c r="C22" s="21" t="s">
        <v>72</v>
      </c>
      <c r="D22" s="35" t="s">
        <v>36</v>
      </c>
      <c r="E22" s="35" t="s">
        <v>37</v>
      </c>
      <c r="F22" s="21" t="s">
        <v>994</v>
      </c>
      <c r="G22" s="10">
        <v>24</v>
      </c>
      <c r="H22" s="11" t="s">
        <v>24</v>
      </c>
      <c r="I22" s="12">
        <v>6</v>
      </c>
      <c r="J22" s="23">
        <f t="shared" si="0"/>
        <v>1</v>
      </c>
      <c r="K22" s="23" t="str">
        <f t="shared" si="1"/>
        <v/>
      </c>
      <c r="L22" s="13">
        <v>24</v>
      </c>
      <c r="M22" s="11" t="s">
        <v>24</v>
      </c>
      <c r="N22" s="14">
        <v>6</v>
      </c>
      <c r="O22" s="23">
        <f t="shared" si="2"/>
        <v>1</v>
      </c>
      <c r="P22" s="23" t="str">
        <f t="shared" si="3"/>
        <v/>
      </c>
      <c r="Q22" s="15" t="s">
        <v>25</v>
      </c>
      <c r="R22" s="11" t="s">
        <v>24</v>
      </c>
      <c r="S22" s="16" t="s">
        <v>25</v>
      </c>
      <c r="T22" s="23"/>
      <c r="U22" s="23"/>
      <c r="V22" s="17" t="s">
        <v>25</v>
      </c>
      <c r="W22" s="11" t="s">
        <v>24</v>
      </c>
      <c r="X22" s="18" t="s">
        <v>25</v>
      </c>
      <c r="Y22" s="23"/>
      <c r="Z22" s="23"/>
      <c r="AA22" s="19" t="s">
        <v>25</v>
      </c>
      <c r="AB22" s="11" t="s">
        <v>24</v>
      </c>
      <c r="AC22" s="20" t="s">
        <v>25</v>
      </c>
      <c r="AD22" s="23"/>
      <c r="AE22" s="23"/>
    </row>
    <row r="23" spans="1:31" x14ac:dyDescent="0.35">
      <c r="A23" s="40" t="s">
        <v>110</v>
      </c>
      <c r="B23" s="35" t="s">
        <v>111</v>
      </c>
      <c r="C23" s="21" t="s">
        <v>72</v>
      </c>
      <c r="D23" s="35" t="s">
        <v>36</v>
      </c>
      <c r="E23" s="35" t="s">
        <v>37</v>
      </c>
      <c r="F23" s="21" t="s">
        <v>994</v>
      </c>
      <c r="G23" s="10">
        <v>24</v>
      </c>
      <c r="H23" s="11" t="s">
        <v>24</v>
      </c>
      <c r="I23" s="12">
        <v>6</v>
      </c>
      <c r="J23" s="23">
        <f t="shared" si="0"/>
        <v>1</v>
      </c>
      <c r="K23" s="23" t="str">
        <f t="shared" si="1"/>
        <v/>
      </c>
      <c r="L23" s="13">
        <v>24</v>
      </c>
      <c r="M23" s="11" t="s">
        <v>24</v>
      </c>
      <c r="N23" s="14">
        <v>6</v>
      </c>
      <c r="O23" s="23">
        <f t="shared" si="2"/>
        <v>1</v>
      </c>
      <c r="P23" s="23" t="str">
        <f t="shared" si="3"/>
        <v/>
      </c>
      <c r="Q23" s="15" t="s">
        <v>25</v>
      </c>
      <c r="R23" s="11" t="s">
        <v>24</v>
      </c>
      <c r="S23" s="16" t="s">
        <v>25</v>
      </c>
      <c r="T23" s="23"/>
      <c r="U23" s="23"/>
      <c r="V23" s="17" t="s">
        <v>25</v>
      </c>
      <c r="W23" s="11" t="s">
        <v>24</v>
      </c>
      <c r="X23" s="18" t="s">
        <v>25</v>
      </c>
      <c r="Y23" s="23"/>
      <c r="Z23" s="23"/>
      <c r="AA23" s="19" t="s">
        <v>25</v>
      </c>
      <c r="AB23" s="11" t="s">
        <v>24</v>
      </c>
      <c r="AC23" s="20" t="s">
        <v>25</v>
      </c>
      <c r="AD23" s="23"/>
      <c r="AE23" s="23"/>
    </row>
    <row r="24" spans="1:31" x14ac:dyDescent="0.35">
      <c r="A24" s="40" t="s">
        <v>112</v>
      </c>
      <c r="B24" s="35" t="s">
        <v>113</v>
      </c>
      <c r="C24" s="21" t="s">
        <v>72</v>
      </c>
      <c r="D24" s="35" t="s">
        <v>36</v>
      </c>
      <c r="E24" s="35" t="s">
        <v>37</v>
      </c>
      <c r="F24" s="21" t="s">
        <v>994</v>
      </c>
      <c r="G24" s="10">
        <v>24</v>
      </c>
      <c r="H24" s="11" t="s">
        <v>24</v>
      </c>
      <c r="I24" s="12">
        <v>18</v>
      </c>
      <c r="J24" s="23">
        <f t="shared" si="0"/>
        <v>3</v>
      </c>
      <c r="K24" s="23" t="str">
        <f t="shared" si="1"/>
        <v/>
      </c>
      <c r="L24" s="13">
        <v>24</v>
      </c>
      <c r="M24" s="11" t="s">
        <v>24</v>
      </c>
      <c r="N24" s="14">
        <v>18</v>
      </c>
      <c r="O24" s="23">
        <f t="shared" si="2"/>
        <v>3</v>
      </c>
      <c r="P24" s="23" t="str">
        <f t="shared" si="3"/>
        <v/>
      </c>
      <c r="Q24" s="15">
        <v>36</v>
      </c>
      <c r="R24" s="11" t="s">
        <v>24</v>
      </c>
      <c r="S24" s="16">
        <v>24</v>
      </c>
      <c r="T24" s="23">
        <f t="shared" si="4"/>
        <v>6</v>
      </c>
      <c r="U24" s="23" t="str">
        <f t="shared" si="5"/>
        <v/>
      </c>
      <c r="V24" s="17">
        <v>48</v>
      </c>
      <c r="W24" s="11" t="s">
        <v>24</v>
      </c>
      <c r="X24" s="18">
        <v>36</v>
      </c>
      <c r="Y24" s="23" t="str">
        <f t="shared" si="6"/>
        <v/>
      </c>
      <c r="Z24" s="23">
        <f t="shared" si="7"/>
        <v>12</v>
      </c>
      <c r="AA24" s="19">
        <v>36</v>
      </c>
      <c r="AB24" s="11" t="s">
        <v>24</v>
      </c>
      <c r="AC24" s="20">
        <v>24</v>
      </c>
      <c r="AD24" s="23">
        <f t="shared" si="8"/>
        <v>6</v>
      </c>
      <c r="AE24" s="23" t="str">
        <f t="shared" si="9"/>
        <v/>
      </c>
    </row>
    <row r="25" spans="1:31" x14ac:dyDescent="0.35">
      <c r="A25" s="40" t="s">
        <v>114</v>
      </c>
      <c r="B25" s="35" t="s">
        <v>115</v>
      </c>
      <c r="C25" s="21" t="s">
        <v>72</v>
      </c>
      <c r="D25" s="35" t="s">
        <v>36</v>
      </c>
      <c r="E25" s="35" t="s">
        <v>37</v>
      </c>
      <c r="F25" s="21" t="s">
        <v>994</v>
      </c>
      <c r="G25" s="10">
        <v>24</v>
      </c>
      <c r="H25" s="11" t="s">
        <v>24</v>
      </c>
      <c r="I25" s="12">
        <v>18</v>
      </c>
      <c r="J25" s="23">
        <f t="shared" si="0"/>
        <v>3</v>
      </c>
      <c r="K25" s="23" t="str">
        <f t="shared" si="1"/>
        <v/>
      </c>
      <c r="L25" s="13">
        <v>24</v>
      </c>
      <c r="M25" s="11" t="s">
        <v>24</v>
      </c>
      <c r="N25" s="14">
        <v>18</v>
      </c>
      <c r="O25" s="23">
        <f t="shared" si="2"/>
        <v>3</v>
      </c>
      <c r="P25" s="23" t="str">
        <f t="shared" si="3"/>
        <v/>
      </c>
      <c r="Q25" s="15">
        <v>36</v>
      </c>
      <c r="R25" s="11" t="s">
        <v>24</v>
      </c>
      <c r="S25" s="16">
        <v>24</v>
      </c>
      <c r="T25" s="23">
        <f t="shared" si="4"/>
        <v>6</v>
      </c>
      <c r="U25" s="23" t="str">
        <f t="shared" si="5"/>
        <v/>
      </c>
      <c r="V25" s="17">
        <v>48</v>
      </c>
      <c r="W25" s="11" t="s">
        <v>24</v>
      </c>
      <c r="X25" s="18">
        <v>36</v>
      </c>
      <c r="Y25" s="23" t="str">
        <f t="shared" si="6"/>
        <v/>
      </c>
      <c r="Z25" s="23">
        <f t="shared" si="7"/>
        <v>12</v>
      </c>
      <c r="AA25" s="19">
        <v>36</v>
      </c>
      <c r="AB25" s="11" t="s">
        <v>24</v>
      </c>
      <c r="AC25" s="20">
        <v>24</v>
      </c>
      <c r="AD25" s="23">
        <f t="shared" si="8"/>
        <v>6</v>
      </c>
      <c r="AE25" s="23" t="str">
        <f t="shared" si="9"/>
        <v/>
      </c>
    </row>
    <row r="26" spans="1:31" x14ac:dyDescent="0.35">
      <c r="A26" s="40" t="s">
        <v>116</v>
      </c>
      <c r="B26" s="35" t="s">
        <v>117</v>
      </c>
      <c r="C26" s="21" t="s">
        <v>72</v>
      </c>
      <c r="D26" s="35" t="s">
        <v>36</v>
      </c>
      <c r="E26" s="35" t="s">
        <v>37</v>
      </c>
      <c r="F26" s="21" t="s">
        <v>994</v>
      </c>
      <c r="G26" s="10">
        <v>24</v>
      </c>
      <c r="H26" s="11" t="s">
        <v>24</v>
      </c>
      <c r="I26" s="12">
        <v>18</v>
      </c>
      <c r="J26" s="23">
        <f t="shared" si="0"/>
        <v>3</v>
      </c>
      <c r="K26" s="23" t="str">
        <f t="shared" si="1"/>
        <v/>
      </c>
      <c r="L26" s="13">
        <v>24</v>
      </c>
      <c r="M26" s="11" t="s">
        <v>24</v>
      </c>
      <c r="N26" s="14">
        <v>18</v>
      </c>
      <c r="O26" s="23">
        <f t="shared" si="2"/>
        <v>3</v>
      </c>
      <c r="P26" s="23" t="str">
        <f t="shared" si="3"/>
        <v/>
      </c>
      <c r="Q26" s="15">
        <v>36</v>
      </c>
      <c r="R26" s="11" t="s">
        <v>24</v>
      </c>
      <c r="S26" s="16">
        <v>24</v>
      </c>
      <c r="T26" s="23">
        <f t="shared" si="4"/>
        <v>6</v>
      </c>
      <c r="U26" s="23" t="str">
        <f t="shared" si="5"/>
        <v/>
      </c>
      <c r="V26" s="17">
        <v>48</v>
      </c>
      <c r="W26" s="11" t="s">
        <v>24</v>
      </c>
      <c r="X26" s="18">
        <v>36</v>
      </c>
      <c r="Y26" s="23" t="str">
        <f t="shared" si="6"/>
        <v/>
      </c>
      <c r="Z26" s="23">
        <f t="shared" si="7"/>
        <v>12</v>
      </c>
      <c r="AA26" s="19">
        <v>36</v>
      </c>
      <c r="AB26" s="11" t="s">
        <v>24</v>
      </c>
      <c r="AC26" s="20">
        <v>24</v>
      </c>
      <c r="AD26" s="23">
        <f t="shared" si="8"/>
        <v>6</v>
      </c>
      <c r="AE26" s="23" t="str">
        <f t="shared" si="9"/>
        <v/>
      </c>
    </row>
    <row r="27" spans="1:31" x14ac:dyDescent="0.35">
      <c r="A27" s="40" t="s">
        <v>119</v>
      </c>
      <c r="B27" s="35" t="s">
        <v>120</v>
      </c>
      <c r="C27" s="21" t="s">
        <v>72</v>
      </c>
      <c r="D27" s="35" t="s">
        <v>36</v>
      </c>
      <c r="E27" s="35" t="s">
        <v>37</v>
      </c>
      <c r="F27" s="21" t="s">
        <v>994</v>
      </c>
      <c r="G27" s="10">
        <v>24</v>
      </c>
      <c r="H27" s="11" t="s">
        <v>24</v>
      </c>
      <c r="I27" s="12">
        <v>30</v>
      </c>
      <c r="J27" s="23">
        <f t="shared" si="0"/>
        <v>5</v>
      </c>
      <c r="K27" s="23" t="str">
        <f t="shared" si="1"/>
        <v/>
      </c>
      <c r="L27" s="13">
        <v>24</v>
      </c>
      <c r="M27" s="11" t="s">
        <v>24</v>
      </c>
      <c r="N27" s="14">
        <v>30</v>
      </c>
      <c r="O27" s="23">
        <f t="shared" si="2"/>
        <v>5</v>
      </c>
      <c r="P27" s="23" t="str">
        <f t="shared" si="3"/>
        <v/>
      </c>
      <c r="Q27" s="15">
        <v>36</v>
      </c>
      <c r="R27" s="11" t="s">
        <v>24</v>
      </c>
      <c r="S27" s="16">
        <v>48</v>
      </c>
      <c r="T27" s="23" t="str">
        <f t="shared" si="4"/>
        <v/>
      </c>
      <c r="U27" s="23">
        <f t="shared" si="5"/>
        <v>12</v>
      </c>
      <c r="V27" s="17">
        <v>48</v>
      </c>
      <c r="W27" s="11" t="s">
        <v>24</v>
      </c>
      <c r="X27" s="18">
        <v>60</v>
      </c>
      <c r="Y27" s="23" t="str">
        <f t="shared" si="6"/>
        <v/>
      </c>
      <c r="Z27" s="23">
        <f t="shared" si="7"/>
        <v>20</v>
      </c>
      <c r="AA27" s="19">
        <v>36</v>
      </c>
      <c r="AB27" s="11" t="s">
        <v>24</v>
      </c>
      <c r="AC27" s="20">
        <v>48</v>
      </c>
      <c r="AD27" s="23" t="str">
        <f t="shared" si="8"/>
        <v/>
      </c>
      <c r="AE27" s="23">
        <f t="shared" si="9"/>
        <v>12</v>
      </c>
    </row>
    <row r="28" spans="1:31" x14ac:dyDescent="0.35">
      <c r="A28" s="40" t="s">
        <v>121</v>
      </c>
      <c r="B28" s="35" t="s">
        <v>122</v>
      </c>
      <c r="C28" s="21" t="s">
        <v>72</v>
      </c>
      <c r="D28" s="35" t="s">
        <v>36</v>
      </c>
      <c r="E28" s="35" t="s">
        <v>37</v>
      </c>
      <c r="F28" s="21" t="s">
        <v>994</v>
      </c>
      <c r="G28" s="10">
        <v>24</v>
      </c>
      <c r="H28" s="11" t="s">
        <v>24</v>
      </c>
      <c r="I28" s="12">
        <v>30</v>
      </c>
      <c r="J28" s="23">
        <f t="shared" si="0"/>
        <v>5</v>
      </c>
      <c r="K28" s="23" t="str">
        <f t="shared" si="1"/>
        <v/>
      </c>
      <c r="L28" s="13">
        <v>24</v>
      </c>
      <c r="M28" s="11" t="s">
        <v>24</v>
      </c>
      <c r="N28" s="14">
        <v>30</v>
      </c>
      <c r="O28" s="23">
        <f t="shared" si="2"/>
        <v>5</v>
      </c>
      <c r="P28" s="23" t="str">
        <f t="shared" si="3"/>
        <v/>
      </c>
      <c r="Q28" s="15">
        <v>36</v>
      </c>
      <c r="R28" s="11" t="s">
        <v>24</v>
      </c>
      <c r="S28" s="16">
        <v>48</v>
      </c>
      <c r="T28" s="23" t="str">
        <f t="shared" si="4"/>
        <v/>
      </c>
      <c r="U28" s="23">
        <f t="shared" si="5"/>
        <v>12</v>
      </c>
      <c r="V28" s="17">
        <v>48</v>
      </c>
      <c r="W28" s="11" t="s">
        <v>24</v>
      </c>
      <c r="X28" s="18">
        <v>60</v>
      </c>
      <c r="Y28" s="23" t="str">
        <f t="shared" si="6"/>
        <v/>
      </c>
      <c r="Z28" s="23">
        <f t="shared" si="7"/>
        <v>20</v>
      </c>
      <c r="AA28" s="19">
        <v>36</v>
      </c>
      <c r="AB28" s="11" t="s">
        <v>24</v>
      </c>
      <c r="AC28" s="20">
        <v>48</v>
      </c>
      <c r="AD28" s="23" t="str">
        <f t="shared" si="8"/>
        <v/>
      </c>
      <c r="AE28" s="23">
        <f t="shared" si="9"/>
        <v>12</v>
      </c>
    </row>
    <row r="29" spans="1:31" x14ac:dyDescent="0.35">
      <c r="A29" s="40" t="s">
        <v>123</v>
      </c>
      <c r="B29" s="35" t="s">
        <v>124</v>
      </c>
      <c r="C29" s="21" t="s">
        <v>72</v>
      </c>
      <c r="D29" s="35" t="s">
        <v>135</v>
      </c>
      <c r="E29" s="35" t="s">
        <v>37</v>
      </c>
      <c r="F29" s="21" t="s">
        <v>994</v>
      </c>
      <c r="G29" s="10">
        <v>24</v>
      </c>
      <c r="H29" s="11" t="s">
        <v>24</v>
      </c>
      <c r="I29" s="12">
        <v>24</v>
      </c>
      <c r="J29" s="23">
        <f t="shared" si="0"/>
        <v>4</v>
      </c>
      <c r="K29" s="23" t="str">
        <f t="shared" si="1"/>
        <v/>
      </c>
      <c r="L29" s="13">
        <v>36</v>
      </c>
      <c r="M29" s="11" t="s">
        <v>24</v>
      </c>
      <c r="N29" s="14">
        <v>36</v>
      </c>
      <c r="O29" s="23">
        <f t="shared" si="2"/>
        <v>9</v>
      </c>
      <c r="P29" s="23" t="str">
        <f t="shared" si="3"/>
        <v/>
      </c>
      <c r="Q29" s="15">
        <v>36</v>
      </c>
      <c r="R29" s="11" t="s">
        <v>24</v>
      </c>
      <c r="S29" s="16">
        <v>36</v>
      </c>
      <c r="T29" s="23">
        <f t="shared" si="4"/>
        <v>9</v>
      </c>
      <c r="U29" s="23" t="str">
        <f t="shared" si="5"/>
        <v/>
      </c>
      <c r="V29" s="17" t="s">
        <v>25</v>
      </c>
      <c r="W29" s="11" t="s">
        <v>24</v>
      </c>
      <c r="X29" s="18" t="s">
        <v>25</v>
      </c>
      <c r="Y29" s="23"/>
      <c r="Z29" s="23"/>
      <c r="AA29" s="19">
        <v>48</v>
      </c>
      <c r="AB29" s="11" t="s">
        <v>24</v>
      </c>
      <c r="AC29" s="20">
        <v>48</v>
      </c>
      <c r="AD29" s="23" t="str">
        <f t="shared" si="8"/>
        <v/>
      </c>
      <c r="AE29" s="23">
        <f t="shared" si="9"/>
        <v>16</v>
      </c>
    </row>
    <row r="30" spans="1:31" x14ac:dyDescent="0.35">
      <c r="A30" s="40" t="s">
        <v>127</v>
      </c>
      <c r="B30" s="35" t="s">
        <v>125</v>
      </c>
      <c r="C30" s="21" t="s">
        <v>72</v>
      </c>
      <c r="D30" s="35" t="s">
        <v>135</v>
      </c>
      <c r="E30" s="35" t="s">
        <v>37</v>
      </c>
      <c r="F30" s="21" t="s">
        <v>994</v>
      </c>
      <c r="G30" s="10">
        <v>24</v>
      </c>
      <c r="H30" s="11" t="s">
        <v>24</v>
      </c>
      <c r="I30" s="12">
        <v>24</v>
      </c>
      <c r="J30" s="23">
        <f t="shared" ref="J30:J34" si="16">IF(OR(G30&gt;36,I30&gt;36),"",G30*I30/144)</f>
        <v>4</v>
      </c>
      <c r="K30" s="23" t="str">
        <f t="shared" ref="K30:K34" si="17">IF(OR(G30&gt;36,I30&gt;36),G30*I30/144,"")</f>
        <v/>
      </c>
      <c r="L30" s="13">
        <v>36</v>
      </c>
      <c r="M30" s="11" t="s">
        <v>24</v>
      </c>
      <c r="N30" s="14">
        <v>36</v>
      </c>
      <c r="O30" s="23">
        <f t="shared" ref="O30:O34" si="18">IF(OR(L30&gt;36,N30&gt;36),"",L30*N30/144)</f>
        <v>9</v>
      </c>
      <c r="P30" s="23" t="str">
        <f t="shared" ref="P30:P34" si="19">IF(OR(L30&gt;36,N30&gt;36),L30*N30/144,"")</f>
        <v/>
      </c>
      <c r="Q30" s="15">
        <v>36</v>
      </c>
      <c r="R30" s="11" t="s">
        <v>24</v>
      </c>
      <c r="S30" s="16">
        <v>36</v>
      </c>
      <c r="T30" s="23">
        <f t="shared" ref="T30:T34" si="20">IF(OR(Q30&gt;36,S30&gt;36),"",Q30*S30/144)</f>
        <v>9</v>
      </c>
      <c r="U30" s="23" t="str">
        <f t="shared" ref="U30:U34" si="21">IF(OR(Q30&gt;36,S30&gt;36),Q30*S30/144,"")</f>
        <v/>
      </c>
      <c r="V30" s="17" t="s">
        <v>25</v>
      </c>
      <c r="W30" s="11" t="s">
        <v>24</v>
      </c>
      <c r="X30" s="18" t="s">
        <v>25</v>
      </c>
      <c r="Y30" s="23"/>
      <c r="Z30" s="23"/>
      <c r="AA30" s="19">
        <v>48</v>
      </c>
      <c r="AB30" s="11" t="s">
        <v>24</v>
      </c>
      <c r="AC30" s="20">
        <v>48</v>
      </c>
      <c r="AD30" s="23" t="str">
        <f t="shared" ref="AD30:AD34" si="22">IF(OR(AA30&gt;36,AC30&gt;36),"",AA30*AC30/144)</f>
        <v/>
      </c>
      <c r="AE30" s="23">
        <f t="shared" ref="AE30:AE34" si="23">IF(OR(AA30&gt;36,AC30&gt;36),AA30*AC30/144,"")</f>
        <v>16</v>
      </c>
    </row>
    <row r="31" spans="1:31" x14ac:dyDescent="0.35">
      <c r="A31" s="40" t="s">
        <v>128</v>
      </c>
      <c r="B31" s="35" t="s">
        <v>126</v>
      </c>
      <c r="C31" s="21" t="s">
        <v>72</v>
      </c>
      <c r="D31" s="35" t="s">
        <v>36</v>
      </c>
      <c r="E31" s="35" t="s">
        <v>37</v>
      </c>
      <c r="F31" s="21" t="s">
        <v>994</v>
      </c>
      <c r="G31" s="10">
        <v>24</v>
      </c>
      <c r="H31" s="11" t="s">
        <v>24</v>
      </c>
      <c r="I31" s="12">
        <v>24</v>
      </c>
      <c r="J31" s="23">
        <f t="shared" si="16"/>
        <v>4</v>
      </c>
      <c r="K31" s="23" t="str">
        <f t="shared" si="17"/>
        <v/>
      </c>
      <c r="L31" s="13">
        <v>36</v>
      </c>
      <c r="M31" s="11" t="s">
        <v>24</v>
      </c>
      <c r="N31" s="14">
        <v>36</v>
      </c>
      <c r="O31" s="23">
        <f t="shared" si="18"/>
        <v>9</v>
      </c>
      <c r="P31" s="23" t="str">
        <f t="shared" si="19"/>
        <v/>
      </c>
      <c r="Q31" s="15">
        <v>36</v>
      </c>
      <c r="R31" s="11" t="s">
        <v>24</v>
      </c>
      <c r="S31" s="16">
        <v>36</v>
      </c>
      <c r="T31" s="23">
        <f t="shared" si="20"/>
        <v>9</v>
      </c>
      <c r="U31" s="23" t="str">
        <f t="shared" si="21"/>
        <v/>
      </c>
      <c r="V31" s="17" t="s">
        <v>25</v>
      </c>
      <c r="W31" s="11" t="s">
        <v>24</v>
      </c>
      <c r="X31" s="18" t="s">
        <v>25</v>
      </c>
      <c r="Y31" s="23"/>
      <c r="Z31" s="23"/>
      <c r="AA31" s="19">
        <v>48</v>
      </c>
      <c r="AB31" s="11" t="s">
        <v>24</v>
      </c>
      <c r="AC31" s="20">
        <v>48</v>
      </c>
      <c r="AD31" s="23" t="str">
        <f t="shared" si="22"/>
        <v/>
      </c>
      <c r="AE31" s="23">
        <f t="shared" si="23"/>
        <v>16</v>
      </c>
    </row>
    <row r="32" spans="1:31" x14ac:dyDescent="0.35">
      <c r="A32" s="40" t="s">
        <v>129</v>
      </c>
      <c r="B32" s="35" t="s">
        <v>131</v>
      </c>
      <c r="C32" s="21" t="s">
        <v>72</v>
      </c>
      <c r="D32" s="35" t="s">
        <v>135</v>
      </c>
      <c r="E32" s="35" t="s">
        <v>37</v>
      </c>
      <c r="F32" s="21" t="s">
        <v>994</v>
      </c>
      <c r="G32" s="10">
        <v>24</v>
      </c>
      <c r="H32" s="11" t="s">
        <v>24</v>
      </c>
      <c r="I32" s="12">
        <v>24</v>
      </c>
      <c r="J32" s="23">
        <f t="shared" si="16"/>
        <v>4</v>
      </c>
      <c r="K32" s="23" t="str">
        <f t="shared" si="17"/>
        <v/>
      </c>
      <c r="L32" s="13">
        <v>36</v>
      </c>
      <c r="M32" s="11" t="s">
        <v>24</v>
      </c>
      <c r="N32" s="14">
        <v>36</v>
      </c>
      <c r="O32" s="23">
        <f t="shared" si="18"/>
        <v>9</v>
      </c>
      <c r="P32" s="23" t="str">
        <f t="shared" si="19"/>
        <v/>
      </c>
      <c r="Q32" s="15">
        <v>36</v>
      </c>
      <c r="R32" s="11" t="s">
        <v>24</v>
      </c>
      <c r="S32" s="16">
        <v>36</v>
      </c>
      <c r="T32" s="23">
        <f t="shared" si="20"/>
        <v>9</v>
      </c>
      <c r="U32" s="23" t="str">
        <f t="shared" si="21"/>
        <v/>
      </c>
      <c r="V32" s="17" t="s">
        <v>25</v>
      </c>
      <c r="W32" s="11" t="s">
        <v>24</v>
      </c>
      <c r="X32" s="18" t="s">
        <v>25</v>
      </c>
      <c r="Y32" s="23"/>
      <c r="Z32" s="23"/>
      <c r="AA32" s="19">
        <v>48</v>
      </c>
      <c r="AB32" s="11" t="s">
        <v>24</v>
      </c>
      <c r="AC32" s="20">
        <v>48</v>
      </c>
      <c r="AD32" s="23" t="str">
        <f t="shared" si="22"/>
        <v/>
      </c>
      <c r="AE32" s="23">
        <f t="shared" si="23"/>
        <v>16</v>
      </c>
    </row>
    <row r="33" spans="1:31" x14ac:dyDescent="0.35">
      <c r="A33" s="40" t="s">
        <v>130</v>
      </c>
      <c r="B33" s="35" t="s">
        <v>132</v>
      </c>
      <c r="C33" s="21" t="s">
        <v>72</v>
      </c>
      <c r="D33" s="35" t="s">
        <v>135</v>
      </c>
      <c r="E33" s="35" t="s">
        <v>37</v>
      </c>
      <c r="F33" s="21" t="s">
        <v>994</v>
      </c>
      <c r="G33" s="10">
        <v>24</v>
      </c>
      <c r="H33" s="11" t="s">
        <v>24</v>
      </c>
      <c r="I33" s="12">
        <v>24</v>
      </c>
      <c r="J33" s="23">
        <f t="shared" si="16"/>
        <v>4</v>
      </c>
      <c r="K33" s="23" t="str">
        <f t="shared" si="17"/>
        <v/>
      </c>
      <c r="L33" s="13">
        <v>36</v>
      </c>
      <c r="M33" s="11" t="s">
        <v>24</v>
      </c>
      <c r="N33" s="14">
        <v>36</v>
      </c>
      <c r="O33" s="23">
        <f t="shared" si="18"/>
        <v>9</v>
      </c>
      <c r="P33" s="23" t="str">
        <f t="shared" si="19"/>
        <v/>
      </c>
      <c r="Q33" s="15">
        <v>36</v>
      </c>
      <c r="R33" s="11" t="s">
        <v>24</v>
      </c>
      <c r="S33" s="16">
        <v>36</v>
      </c>
      <c r="T33" s="23">
        <f t="shared" si="20"/>
        <v>9</v>
      </c>
      <c r="U33" s="23" t="str">
        <f t="shared" si="21"/>
        <v/>
      </c>
      <c r="V33" s="17" t="s">
        <v>25</v>
      </c>
      <c r="W33" s="11" t="s">
        <v>24</v>
      </c>
      <c r="X33" s="18" t="s">
        <v>25</v>
      </c>
      <c r="Y33" s="23"/>
      <c r="Z33" s="23"/>
      <c r="AA33" s="19">
        <v>48</v>
      </c>
      <c r="AB33" s="11" t="s">
        <v>24</v>
      </c>
      <c r="AC33" s="20">
        <v>48</v>
      </c>
      <c r="AD33" s="23" t="str">
        <f t="shared" si="22"/>
        <v/>
      </c>
      <c r="AE33" s="23">
        <f t="shared" si="23"/>
        <v>16</v>
      </c>
    </row>
    <row r="34" spans="1:31" x14ac:dyDescent="0.35">
      <c r="A34" s="40" t="s">
        <v>133</v>
      </c>
      <c r="B34" s="35" t="s">
        <v>134</v>
      </c>
      <c r="C34" s="21" t="s">
        <v>72</v>
      </c>
      <c r="D34" s="35" t="s">
        <v>135</v>
      </c>
      <c r="E34" s="35" t="s">
        <v>37</v>
      </c>
      <c r="F34" s="21" t="s">
        <v>994</v>
      </c>
      <c r="G34" s="10">
        <v>24</v>
      </c>
      <c r="H34" s="11" t="s">
        <v>24</v>
      </c>
      <c r="I34" s="12">
        <v>24</v>
      </c>
      <c r="J34" s="23">
        <f t="shared" si="16"/>
        <v>4</v>
      </c>
      <c r="K34" s="23" t="str">
        <f t="shared" si="17"/>
        <v/>
      </c>
      <c r="L34" s="13">
        <v>36</v>
      </c>
      <c r="M34" s="11" t="s">
        <v>24</v>
      </c>
      <c r="N34" s="14">
        <v>36</v>
      </c>
      <c r="O34" s="23">
        <f t="shared" si="18"/>
        <v>9</v>
      </c>
      <c r="P34" s="23" t="str">
        <f t="shared" si="19"/>
        <v/>
      </c>
      <c r="Q34" s="15">
        <v>36</v>
      </c>
      <c r="R34" s="11" t="s">
        <v>24</v>
      </c>
      <c r="S34" s="16">
        <v>36</v>
      </c>
      <c r="T34" s="23">
        <f t="shared" si="20"/>
        <v>9</v>
      </c>
      <c r="U34" s="23" t="str">
        <f t="shared" si="21"/>
        <v/>
      </c>
      <c r="V34" s="17" t="s">
        <v>25</v>
      </c>
      <c r="W34" s="11" t="s">
        <v>24</v>
      </c>
      <c r="X34" s="18" t="s">
        <v>25</v>
      </c>
      <c r="Y34" s="23"/>
      <c r="Z34" s="23"/>
      <c r="AA34" s="19">
        <v>48</v>
      </c>
      <c r="AB34" s="11" t="s">
        <v>24</v>
      </c>
      <c r="AC34" s="20">
        <v>48</v>
      </c>
      <c r="AD34" s="23" t="str">
        <f t="shared" si="22"/>
        <v/>
      </c>
      <c r="AE34" s="23">
        <f t="shared" si="23"/>
        <v>16</v>
      </c>
    </row>
    <row r="35" spans="1:31" x14ac:dyDescent="0.35">
      <c r="A35" s="40" t="s">
        <v>136</v>
      </c>
      <c r="B35" s="35" t="s">
        <v>137</v>
      </c>
      <c r="C35" s="21" t="s">
        <v>72</v>
      </c>
      <c r="D35" s="35" t="s">
        <v>36</v>
      </c>
      <c r="E35" s="35" t="s">
        <v>37</v>
      </c>
      <c r="F35" s="21" t="s">
        <v>994</v>
      </c>
      <c r="G35" s="10">
        <v>30</v>
      </c>
      <c r="H35" s="11" t="s">
        <v>24</v>
      </c>
      <c r="I35" s="12">
        <v>36</v>
      </c>
      <c r="J35" s="23">
        <f t="shared" si="0"/>
        <v>7.5</v>
      </c>
      <c r="K35" s="23" t="str">
        <f t="shared" si="1"/>
        <v/>
      </c>
      <c r="L35" s="13">
        <v>30</v>
      </c>
      <c r="M35" s="11" t="s">
        <v>24</v>
      </c>
      <c r="N35" s="14">
        <v>36</v>
      </c>
      <c r="O35" s="23">
        <f t="shared" si="2"/>
        <v>7.5</v>
      </c>
      <c r="P35" s="23" t="str">
        <f t="shared" si="3"/>
        <v/>
      </c>
      <c r="Q35" s="15" t="s">
        <v>25</v>
      </c>
      <c r="R35" s="11" t="s">
        <v>24</v>
      </c>
      <c r="S35" s="16" t="s">
        <v>25</v>
      </c>
      <c r="T35" s="23"/>
      <c r="U35" s="23"/>
      <c r="V35" s="17" t="s">
        <v>25</v>
      </c>
      <c r="W35" s="11" t="s">
        <v>24</v>
      </c>
      <c r="X35" s="18" t="s">
        <v>25</v>
      </c>
      <c r="Y35" s="23"/>
      <c r="Z35" s="23"/>
      <c r="AA35" s="19" t="s">
        <v>25</v>
      </c>
      <c r="AB35" s="11" t="s">
        <v>24</v>
      </c>
      <c r="AC35" s="20" t="s">
        <v>25</v>
      </c>
      <c r="AD35" s="23"/>
      <c r="AE35" s="23"/>
    </row>
    <row r="36" spans="1:31" x14ac:dyDescent="0.35">
      <c r="A36" s="40" t="s">
        <v>138</v>
      </c>
      <c r="B36" s="35" t="s">
        <v>139</v>
      </c>
      <c r="C36" s="21" t="s">
        <v>72</v>
      </c>
      <c r="D36" s="35" t="s">
        <v>36</v>
      </c>
      <c r="E36" s="35" t="s">
        <v>37</v>
      </c>
      <c r="F36" s="21" t="s">
        <v>994</v>
      </c>
      <c r="G36" s="10">
        <v>30</v>
      </c>
      <c r="H36" s="11" t="s">
        <v>24</v>
      </c>
      <c r="I36" s="12">
        <v>36</v>
      </c>
      <c r="J36" s="23">
        <f t="shared" ref="J36:J37" si="24">IF(OR(G36&gt;36,I36&gt;36),"",G36*I36/144)</f>
        <v>7.5</v>
      </c>
      <c r="K36" s="23" t="str">
        <f t="shared" ref="K36:K37" si="25">IF(OR(G36&gt;36,I36&gt;36),G36*I36/144,"")</f>
        <v/>
      </c>
      <c r="L36" s="13">
        <v>30</v>
      </c>
      <c r="M36" s="11" t="s">
        <v>24</v>
      </c>
      <c r="N36" s="14">
        <v>36</v>
      </c>
      <c r="O36" s="23">
        <f t="shared" ref="O36:O37" si="26">IF(OR(L36&gt;36,N36&gt;36),"",L36*N36/144)</f>
        <v>7.5</v>
      </c>
      <c r="P36" s="23" t="str">
        <f t="shared" ref="P36:P37" si="27">IF(OR(L36&gt;36,N36&gt;36),L36*N36/144,"")</f>
        <v/>
      </c>
      <c r="Q36" s="15" t="s">
        <v>25</v>
      </c>
      <c r="R36" s="11" t="s">
        <v>24</v>
      </c>
      <c r="S36" s="16" t="s">
        <v>25</v>
      </c>
      <c r="T36" s="23"/>
      <c r="U36" s="23"/>
      <c r="V36" s="17" t="s">
        <v>25</v>
      </c>
      <c r="W36" s="11" t="s">
        <v>24</v>
      </c>
      <c r="X36" s="18" t="s">
        <v>25</v>
      </c>
      <c r="Y36" s="23"/>
      <c r="Z36" s="23"/>
      <c r="AA36" s="19" t="s">
        <v>25</v>
      </c>
      <c r="AB36" s="11" t="s">
        <v>24</v>
      </c>
      <c r="AC36" s="20" t="s">
        <v>25</v>
      </c>
      <c r="AD36" s="23"/>
      <c r="AE36" s="23"/>
    </row>
    <row r="37" spans="1:31" x14ac:dyDescent="0.35">
      <c r="A37" s="40" t="s">
        <v>140</v>
      </c>
      <c r="B37" s="35" t="s">
        <v>141</v>
      </c>
      <c r="C37" s="21" t="s">
        <v>72</v>
      </c>
      <c r="D37" s="35" t="s">
        <v>36</v>
      </c>
      <c r="E37" s="35" t="s">
        <v>37</v>
      </c>
      <c r="F37" s="21" t="s">
        <v>994</v>
      </c>
      <c r="G37" s="10">
        <v>30</v>
      </c>
      <c r="H37" s="11" t="s">
        <v>24</v>
      </c>
      <c r="I37" s="12">
        <v>36</v>
      </c>
      <c r="J37" s="23">
        <f t="shared" si="24"/>
        <v>7.5</v>
      </c>
      <c r="K37" s="23" t="str">
        <f t="shared" si="25"/>
        <v/>
      </c>
      <c r="L37" s="13">
        <v>30</v>
      </c>
      <c r="M37" s="11" t="s">
        <v>24</v>
      </c>
      <c r="N37" s="14">
        <v>36</v>
      </c>
      <c r="O37" s="23">
        <f t="shared" si="26"/>
        <v>7.5</v>
      </c>
      <c r="P37" s="23" t="str">
        <f t="shared" si="27"/>
        <v/>
      </c>
      <c r="Q37" s="15" t="s">
        <v>25</v>
      </c>
      <c r="R37" s="11" t="s">
        <v>24</v>
      </c>
      <c r="S37" s="16" t="s">
        <v>25</v>
      </c>
      <c r="T37" s="23"/>
      <c r="U37" s="23"/>
      <c r="V37" s="17" t="s">
        <v>25</v>
      </c>
      <c r="W37" s="11" t="s">
        <v>24</v>
      </c>
      <c r="X37" s="18" t="s">
        <v>25</v>
      </c>
      <c r="Y37" s="23"/>
      <c r="Z37" s="23"/>
      <c r="AA37" s="19" t="s">
        <v>25</v>
      </c>
      <c r="AB37" s="11" t="s">
        <v>24</v>
      </c>
      <c r="AC37" s="20" t="s">
        <v>25</v>
      </c>
      <c r="AD37" s="23"/>
      <c r="AE37" s="23"/>
    </row>
    <row r="38" spans="1:31" x14ac:dyDescent="0.35">
      <c r="A38" s="40" t="s">
        <v>145</v>
      </c>
      <c r="B38" s="35" t="s">
        <v>142</v>
      </c>
      <c r="C38" s="21" t="s">
        <v>72</v>
      </c>
      <c r="D38" s="35" t="s">
        <v>36</v>
      </c>
      <c r="E38" s="35" t="s">
        <v>37</v>
      </c>
      <c r="F38" s="21" t="s">
        <v>994</v>
      </c>
      <c r="G38" s="10">
        <v>30</v>
      </c>
      <c r="H38" s="11" t="s">
        <v>24</v>
      </c>
      <c r="I38" s="12">
        <v>12</v>
      </c>
      <c r="J38" s="23">
        <f t="shared" si="0"/>
        <v>2.5</v>
      </c>
      <c r="K38" s="23" t="str">
        <f t="shared" si="1"/>
        <v/>
      </c>
      <c r="L38" s="13">
        <v>30</v>
      </c>
      <c r="M38" s="11" t="s">
        <v>24</v>
      </c>
      <c r="N38" s="14">
        <v>12</v>
      </c>
      <c r="O38" s="23">
        <f t="shared" si="2"/>
        <v>2.5</v>
      </c>
      <c r="P38" s="23" t="str">
        <f t="shared" si="3"/>
        <v/>
      </c>
      <c r="Q38" s="15" t="s">
        <v>25</v>
      </c>
      <c r="R38" s="11" t="s">
        <v>24</v>
      </c>
      <c r="S38" s="16" t="s">
        <v>25</v>
      </c>
      <c r="T38" s="23"/>
      <c r="U38" s="23"/>
      <c r="V38" s="17" t="s">
        <v>25</v>
      </c>
      <c r="W38" s="11" t="s">
        <v>24</v>
      </c>
      <c r="X38" s="18" t="s">
        <v>25</v>
      </c>
      <c r="Y38" s="23"/>
      <c r="Z38" s="23"/>
      <c r="AA38" s="19" t="s">
        <v>25</v>
      </c>
      <c r="AB38" s="11" t="s">
        <v>24</v>
      </c>
      <c r="AC38" s="20" t="s">
        <v>25</v>
      </c>
      <c r="AD38" s="23"/>
      <c r="AE38" s="23"/>
    </row>
    <row r="39" spans="1:31" x14ac:dyDescent="0.35">
      <c r="A39" s="40" t="s">
        <v>143</v>
      </c>
      <c r="B39" s="35" t="s">
        <v>144</v>
      </c>
      <c r="C39" s="21" t="s">
        <v>72</v>
      </c>
      <c r="D39" s="35" t="s">
        <v>36</v>
      </c>
      <c r="E39" s="35" t="s">
        <v>37</v>
      </c>
      <c r="F39" s="21" t="s">
        <v>994</v>
      </c>
      <c r="G39" s="10">
        <v>24</v>
      </c>
      <c r="H39" s="11" t="s">
        <v>24</v>
      </c>
      <c r="I39" s="12">
        <v>12</v>
      </c>
      <c r="J39" s="23">
        <f t="shared" si="0"/>
        <v>2</v>
      </c>
      <c r="K39" s="23" t="str">
        <f t="shared" si="1"/>
        <v/>
      </c>
      <c r="L39" s="13">
        <v>24</v>
      </c>
      <c r="M39" s="11" t="s">
        <v>24</v>
      </c>
      <c r="N39" s="14">
        <v>12</v>
      </c>
      <c r="O39" s="23">
        <f t="shared" si="2"/>
        <v>2</v>
      </c>
      <c r="P39" s="23" t="str">
        <f t="shared" si="3"/>
        <v/>
      </c>
      <c r="Q39" s="15" t="s">
        <v>25</v>
      </c>
      <c r="R39" s="11" t="s">
        <v>24</v>
      </c>
      <c r="S39" s="16" t="s">
        <v>25</v>
      </c>
      <c r="T39" s="23"/>
      <c r="U39" s="23"/>
      <c r="V39" s="17" t="s">
        <v>25</v>
      </c>
      <c r="W39" s="11" t="s">
        <v>24</v>
      </c>
      <c r="X39" s="18" t="s">
        <v>25</v>
      </c>
      <c r="Y39" s="23"/>
      <c r="Z39" s="23"/>
      <c r="AA39" s="19" t="s">
        <v>25</v>
      </c>
      <c r="AB39" s="11" t="s">
        <v>24</v>
      </c>
      <c r="AC39" s="20" t="s">
        <v>25</v>
      </c>
      <c r="AD39" s="23"/>
      <c r="AE39" s="23"/>
    </row>
    <row r="40" spans="1:31" x14ac:dyDescent="0.35">
      <c r="A40" s="40" t="s">
        <v>146</v>
      </c>
      <c r="B40" s="35" t="s">
        <v>147</v>
      </c>
      <c r="C40" s="21" t="s">
        <v>72</v>
      </c>
      <c r="D40" s="35" t="s">
        <v>36</v>
      </c>
      <c r="E40" s="35" t="s">
        <v>37</v>
      </c>
      <c r="F40" s="21" t="s">
        <v>994</v>
      </c>
      <c r="G40" s="10">
        <v>30</v>
      </c>
      <c r="H40" s="11" t="s">
        <v>24</v>
      </c>
      <c r="I40" s="12">
        <v>12</v>
      </c>
      <c r="J40" s="23">
        <f t="shared" si="0"/>
        <v>2.5</v>
      </c>
      <c r="K40" s="23" t="str">
        <f t="shared" si="1"/>
        <v/>
      </c>
      <c r="L40" s="13">
        <v>30</v>
      </c>
      <c r="M40" s="11" t="s">
        <v>24</v>
      </c>
      <c r="N40" s="14">
        <v>12</v>
      </c>
      <c r="O40" s="23">
        <f t="shared" si="2"/>
        <v>2.5</v>
      </c>
      <c r="P40" s="23" t="str">
        <f t="shared" si="3"/>
        <v/>
      </c>
      <c r="Q40" s="15" t="s">
        <v>25</v>
      </c>
      <c r="R40" s="11" t="s">
        <v>24</v>
      </c>
      <c r="S40" s="16" t="s">
        <v>25</v>
      </c>
      <c r="T40" s="23"/>
      <c r="U40" s="23"/>
      <c r="V40" s="17" t="s">
        <v>25</v>
      </c>
      <c r="W40" s="11" t="s">
        <v>24</v>
      </c>
      <c r="X40" s="18" t="s">
        <v>25</v>
      </c>
      <c r="Y40" s="23"/>
      <c r="Z40" s="23"/>
      <c r="AA40" s="19" t="s">
        <v>25</v>
      </c>
      <c r="AB40" s="11" t="s">
        <v>24</v>
      </c>
      <c r="AC40" s="20" t="s">
        <v>25</v>
      </c>
      <c r="AD40" s="23"/>
      <c r="AE40" s="23"/>
    </row>
    <row r="41" spans="1:31" x14ac:dyDescent="0.35">
      <c r="A41" s="40" t="s">
        <v>148</v>
      </c>
      <c r="B41" s="35" t="s">
        <v>149</v>
      </c>
      <c r="C41" s="21" t="s">
        <v>72</v>
      </c>
      <c r="D41" s="35" t="s">
        <v>36</v>
      </c>
      <c r="E41" s="35" t="s">
        <v>37</v>
      </c>
      <c r="F41" s="21" t="s">
        <v>994</v>
      </c>
      <c r="G41" s="10">
        <v>30</v>
      </c>
      <c r="H41" s="11" t="s">
        <v>24</v>
      </c>
      <c r="I41" s="12">
        <v>12</v>
      </c>
      <c r="J41" s="23">
        <f t="shared" ref="J41:J43" si="28">IF(OR(G41&gt;36,I41&gt;36),"",G41*I41/144)</f>
        <v>2.5</v>
      </c>
      <c r="K41" s="23" t="str">
        <f t="shared" ref="K41:K43" si="29">IF(OR(G41&gt;36,I41&gt;36),G41*I41/144,"")</f>
        <v/>
      </c>
      <c r="L41" s="13">
        <v>30</v>
      </c>
      <c r="M41" s="11" t="s">
        <v>24</v>
      </c>
      <c r="N41" s="14">
        <v>12</v>
      </c>
      <c r="O41" s="23">
        <f t="shared" ref="O41:O43" si="30">IF(OR(L41&gt;36,N41&gt;36),"",L41*N41/144)</f>
        <v>2.5</v>
      </c>
      <c r="P41" s="23" t="str">
        <f t="shared" ref="P41:P43" si="31">IF(OR(L41&gt;36,N41&gt;36),L41*N41/144,"")</f>
        <v/>
      </c>
      <c r="Q41" s="15" t="s">
        <v>25</v>
      </c>
      <c r="R41" s="11" t="s">
        <v>24</v>
      </c>
      <c r="S41" s="16" t="s">
        <v>25</v>
      </c>
      <c r="T41" s="23"/>
      <c r="U41" s="23"/>
      <c r="V41" s="17" t="s">
        <v>25</v>
      </c>
      <c r="W41" s="11" t="s">
        <v>24</v>
      </c>
      <c r="X41" s="18" t="s">
        <v>25</v>
      </c>
      <c r="Y41" s="23"/>
      <c r="Z41" s="23"/>
      <c r="AA41" s="19" t="s">
        <v>25</v>
      </c>
      <c r="AB41" s="11" t="s">
        <v>24</v>
      </c>
      <c r="AC41" s="20" t="s">
        <v>25</v>
      </c>
      <c r="AD41" s="23"/>
      <c r="AE41" s="23"/>
    </row>
    <row r="42" spans="1:31" x14ac:dyDescent="0.35">
      <c r="A42" s="40" t="s">
        <v>150</v>
      </c>
      <c r="B42" s="35" t="s">
        <v>151</v>
      </c>
      <c r="C42" s="21" t="s">
        <v>72</v>
      </c>
      <c r="D42" s="35" t="s">
        <v>36</v>
      </c>
      <c r="E42" s="35" t="s">
        <v>37</v>
      </c>
      <c r="F42" s="21" t="s">
        <v>994</v>
      </c>
      <c r="G42" s="10">
        <v>30</v>
      </c>
      <c r="H42" s="11" t="s">
        <v>24</v>
      </c>
      <c r="I42" s="12">
        <v>12</v>
      </c>
      <c r="J42" s="23">
        <f t="shared" si="28"/>
        <v>2.5</v>
      </c>
      <c r="K42" s="23" t="str">
        <f t="shared" si="29"/>
        <v/>
      </c>
      <c r="L42" s="13">
        <v>30</v>
      </c>
      <c r="M42" s="11" t="s">
        <v>24</v>
      </c>
      <c r="N42" s="14">
        <v>12</v>
      </c>
      <c r="O42" s="23">
        <f t="shared" si="30"/>
        <v>2.5</v>
      </c>
      <c r="P42" s="23" t="str">
        <f t="shared" si="31"/>
        <v/>
      </c>
      <c r="Q42" s="15" t="s">
        <v>25</v>
      </c>
      <c r="R42" s="11" t="s">
        <v>24</v>
      </c>
      <c r="S42" s="16" t="s">
        <v>25</v>
      </c>
      <c r="T42" s="23"/>
      <c r="U42" s="23"/>
      <c r="V42" s="17" t="s">
        <v>25</v>
      </c>
      <c r="W42" s="11" t="s">
        <v>24</v>
      </c>
      <c r="X42" s="18" t="s">
        <v>25</v>
      </c>
      <c r="Y42" s="23"/>
      <c r="Z42" s="23"/>
      <c r="AA42" s="19" t="s">
        <v>25</v>
      </c>
      <c r="AB42" s="11" t="s">
        <v>24</v>
      </c>
      <c r="AC42" s="20" t="s">
        <v>25</v>
      </c>
      <c r="AD42" s="23"/>
      <c r="AE42" s="23"/>
    </row>
    <row r="43" spans="1:31" x14ac:dyDescent="0.35">
      <c r="A43" s="40" t="s">
        <v>152</v>
      </c>
      <c r="B43" s="35" t="s">
        <v>153</v>
      </c>
      <c r="C43" s="21" t="s">
        <v>72</v>
      </c>
      <c r="D43" s="35" t="s">
        <v>36</v>
      </c>
      <c r="E43" s="35" t="s">
        <v>37</v>
      </c>
      <c r="F43" s="21" t="s">
        <v>994</v>
      </c>
      <c r="G43" s="10">
        <v>30</v>
      </c>
      <c r="H43" s="11" t="s">
        <v>24</v>
      </c>
      <c r="I43" s="12">
        <v>12</v>
      </c>
      <c r="J43" s="23">
        <f t="shared" si="28"/>
        <v>2.5</v>
      </c>
      <c r="K43" s="23" t="str">
        <f t="shared" si="29"/>
        <v/>
      </c>
      <c r="L43" s="13">
        <v>30</v>
      </c>
      <c r="M43" s="11" t="s">
        <v>24</v>
      </c>
      <c r="N43" s="14">
        <v>12</v>
      </c>
      <c r="O43" s="23">
        <f t="shared" si="30"/>
        <v>2.5</v>
      </c>
      <c r="P43" s="23" t="str">
        <f t="shared" si="31"/>
        <v/>
      </c>
      <c r="Q43" s="15" t="s">
        <v>25</v>
      </c>
      <c r="R43" s="11" t="s">
        <v>24</v>
      </c>
      <c r="S43" s="16" t="s">
        <v>25</v>
      </c>
      <c r="T43" s="23"/>
      <c r="U43" s="23"/>
      <c r="V43" s="17" t="s">
        <v>25</v>
      </c>
      <c r="W43" s="11" t="s">
        <v>24</v>
      </c>
      <c r="X43" s="18" t="s">
        <v>25</v>
      </c>
      <c r="Y43" s="23"/>
      <c r="Z43" s="23"/>
      <c r="AA43" s="19" t="s">
        <v>25</v>
      </c>
      <c r="AB43" s="11" t="s">
        <v>24</v>
      </c>
      <c r="AC43" s="20" t="s">
        <v>25</v>
      </c>
      <c r="AD43" s="23"/>
      <c r="AE43" s="23"/>
    </row>
    <row r="44" spans="1:31" x14ac:dyDescent="0.35">
      <c r="A44" s="40" t="s">
        <v>154</v>
      </c>
      <c r="B44" s="35" t="s">
        <v>155</v>
      </c>
      <c r="C44" s="21" t="s">
        <v>72</v>
      </c>
      <c r="D44" s="35" t="s">
        <v>36</v>
      </c>
      <c r="E44" s="35" t="s">
        <v>37</v>
      </c>
      <c r="F44" s="21" t="s">
        <v>994</v>
      </c>
      <c r="G44" s="10">
        <v>30</v>
      </c>
      <c r="H44" s="11" t="s">
        <v>24</v>
      </c>
      <c r="I44" s="12">
        <v>36</v>
      </c>
      <c r="J44" s="23">
        <f t="shared" si="0"/>
        <v>7.5</v>
      </c>
      <c r="K44" s="23" t="str">
        <f t="shared" si="1"/>
        <v/>
      </c>
      <c r="L44" s="13">
        <v>30</v>
      </c>
      <c r="M44" s="11" t="s">
        <v>24</v>
      </c>
      <c r="N44" s="14">
        <v>36</v>
      </c>
      <c r="O44" s="23">
        <f t="shared" si="2"/>
        <v>7.5</v>
      </c>
      <c r="P44" s="23" t="str">
        <f t="shared" si="3"/>
        <v/>
      </c>
      <c r="Q44" s="15" t="s">
        <v>25</v>
      </c>
      <c r="R44" s="11" t="s">
        <v>24</v>
      </c>
      <c r="S44" s="16" t="s">
        <v>25</v>
      </c>
      <c r="T44" s="23"/>
      <c r="U44" s="23"/>
      <c r="V44" s="17" t="s">
        <v>25</v>
      </c>
      <c r="W44" s="11" t="s">
        <v>24</v>
      </c>
      <c r="X44" s="18" t="s">
        <v>25</v>
      </c>
      <c r="Y44" s="23"/>
      <c r="Z44" s="23"/>
      <c r="AA44" s="19" t="s">
        <v>25</v>
      </c>
      <c r="AB44" s="11" t="s">
        <v>24</v>
      </c>
      <c r="AC44" s="20" t="s">
        <v>25</v>
      </c>
      <c r="AD44" s="23"/>
      <c r="AE44" s="23"/>
    </row>
    <row r="45" spans="1:31" x14ac:dyDescent="0.35">
      <c r="A45" s="40" t="s">
        <v>156</v>
      </c>
      <c r="B45" s="35" t="s">
        <v>157</v>
      </c>
      <c r="C45" s="21" t="s">
        <v>72</v>
      </c>
      <c r="D45" s="35" t="s">
        <v>36</v>
      </c>
      <c r="E45" s="35" t="s">
        <v>37</v>
      </c>
      <c r="F45" s="21" t="s">
        <v>994</v>
      </c>
      <c r="G45" s="10">
        <v>30</v>
      </c>
      <c r="H45" s="11" t="s">
        <v>24</v>
      </c>
      <c r="I45" s="12">
        <v>36</v>
      </c>
      <c r="J45" s="23">
        <f t="shared" si="0"/>
        <v>7.5</v>
      </c>
      <c r="K45" s="23" t="str">
        <f t="shared" si="1"/>
        <v/>
      </c>
      <c r="L45" s="13">
        <v>30</v>
      </c>
      <c r="M45" s="11" t="s">
        <v>24</v>
      </c>
      <c r="N45" s="14">
        <v>36</v>
      </c>
      <c r="O45" s="23">
        <f t="shared" si="2"/>
        <v>7.5</v>
      </c>
      <c r="P45" s="23" t="str">
        <f t="shared" si="3"/>
        <v/>
      </c>
      <c r="Q45" s="15" t="s">
        <v>25</v>
      </c>
      <c r="R45" s="11" t="s">
        <v>24</v>
      </c>
      <c r="S45" s="16" t="s">
        <v>25</v>
      </c>
      <c r="T45" s="23"/>
      <c r="U45" s="23"/>
      <c r="V45" s="17" t="s">
        <v>25</v>
      </c>
      <c r="W45" s="11" t="s">
        <v>24</v>
      </c>
      <c r="X45" s="18" t="s">
        <v>25</v>
      </c>
      <c r="Y45" s="23"/>
      <c r="Z45" s="23"/>
      <c r="AA45" s="19" t="s">
        <v>25</v>
      </c>
      <c r="AB45" s="11" t="s">
        <v>24</v>
      </c>
      <c r="AC45" s="20" t="s">
        <v>25</v>
      </c>
      <c r="AD45" s="23"/>
      <c r="AE45" s="23"/>
    </row>
    <row r="46" spans="1:31" x14ac:dyDescent="0.35">
      <c r="A46" s="40" t="s">
        <v>158</v>
      </c>
      <c r="B46" s="35" t="s">
        <v>160</v>
      </c>
      <c r="C46" s="21" t="s">
        <v>72</v>
      </c>
      <c r="D46" s="35" t="s">
        <v>36</v>
      </c>
      <c r="E46" s="35" t="s">
        <v>37</v>
      </c>
      <c r="F46" s="21" t="s">
        <v>994</v>
      </c>
      <c r="G46" s="10">
        <v>30</v>
      </c>
      <c r="H46" s="11" t="s">
        <v>24</v>
      </c>
      <c r="I46" s="12">
        <v>30</v>
      </c>
      <c r="J46" s="23">
        <f t="shared" si="0"/>
        <v>6.25</v>
      </c>
      <c r="K46" s="23" t="str">
        <f t="shared" si="1"/>
        <v/>
      </c>
      <c r="L46" s="13">
        <v>30</v>
      </c>
      <c r="M46" s="11" t="s">
        <v>24</v>
      </c>
      <c r="N46" s="14">
        <v>30</v>
      </c>
      <c r="O46" s="23">
        <f t="shared" si="2"/>
        <v>6.25</v>
      </c>
      <c r="P46" s="23" t="str">
        <f t="shared" si="3"/>
        <v/>
      </c>
      <c r="Q46" s="15" t="s">
        <v>25</v>
      </c>
      <c r="R46" s="11" t="s">
        <v>24</v>
      </c>
      <c r="S46" s="16" t="s">
        <v>25</v>
      </c>
      <c r="T46" s="23"/>
      <c r="U46" s="23"/>
      <c r="V46" s="17" t="s">
        <v>25</v>
      </c>
      <c r="W46" s="11" t="s">
        <v>24</v>
      </c>
      <c r="X46" s="18" t="s">
        <v>25</v>
      </c>
      <c r="Y46" s="23"/>
      <c r="Z46" s="23"/>
      <c r="AA46" s="19" t="s">
        <v>25</v>
      </c>
      <c r="AB46" s="11" t="s">
        <v>24</v>
      </c>
      <c r="AC46" s="20" t="s">
        <v>25</v>
      </c>
      <c r="AD46" s="23"/>
      <c r="AE46" s="23"/>
    </row>
    <row r="47" spans="1:31" x14ac:dyDescent="0.35">
      <c r="A47" s="40" t="s">
        <v>159</v>
      </c>
      <c r="B47" s="35" t="s">
        <v>161</v>
      </c>
      <c r="C47" s="21" t="s">
        <v>72</v>
      </c>
      <c r="D47" s="35" t="s">
        <v>36</v>
      </c>
      <c r="E47" s="35" t="s">
        <v>37</v>
      </c>
      <c r="F47" s="21" t="s">
        <v>994</v>
      </c>
      <c r="G47" s="10">
        <v>30</v>
      </c>
      <c r="H47" s="11" t="s">
        <v>24</v>
      </c>
      <c r="I47" s="12">
        <v>30</v>
      </c>
      <c r="J47" s="23">
        <f t="shared" si="0"/>
        <v>6.25</v>
      </c>
      <c r="K47" s="23" t="str">
        <f t="shared" si="1"/>
        <v/>
      </c>
      <c r="L47" s="13">
        <v>30</v>
      </c>
      <c r="M47" s="11" t="s">
        <v>24</v>
      </c>
      <c r="N47" s="14">
        <v>30</v>
      </c>
      <c r="O47" s="23">
        <f t="shared" si="2"/>
        <v>6.25</v>
      </c>
      <c r="P47" s="23" t="str">
        <f t="shared" si="3"/>
        <v/>
      </c>
      <c r="Q47" s="15" t="s">
        <v>25</v>
      </c>
      <c r="R47" s="11" t="s">
        <v>24</v>
      </c>
      <c r="S47" s="16" t="s">
        <v>25</v>
      </c>
      <c r="T47" s="23"/>
      <c r="U47" s="23"/>
      <c r="V47" s="17" t="s">
        <v>25</v>
      </c>
      <c r="W47" s="11" t="s">
        <v>24</v>
      </c>
      <c r="X47" s="18" t="s">
        <v>25</v>
      </c>
      <c r="Y47" s="23"/>
      <c r="Z47" s="23"/>
      <c r="AA47" s="19" t="s">
        <v>25</v>
      </c>
      <c r="AB47" s="11" t="s">
        <v>24</v>
      </c>
      <c r="AC47" s="20" t="s">
        <v>25</v>
      </c>
      <c r="AD47" s="23"/>
      <c r="AE47" s="23"/>
    </row>
    <row r="48" spans="1:31" x14ac:dyDescent="0.35">
      <c r="A48" s="40" t="s">
        <v>162</v>
      </c>
      <c r="B48" s="35" t="s">
        <v>163</v>
      </c>
      <c r="C48" s="21" t="s">
        <v>72</v>
      </c>
      <c r="D48" s="35" t="s">
        <v>36</v>
      </c>
      <c r="E48" s="35" t="s">
        <v>37</v>
      </c>
      <c r="F48" s="21" t="s">
        <v>994</v>
      </c>
      <c r="G48" s="10">
        <v>30</v>
      </c>
      <c r="H48" s="11" t="s">
        <v>24</v>
      </c>
      <c r="I48" s="12">
        <v>30</v>
      </c>
      <c r="J48" s="23">
        <f t="shared" si="0"/>
        <v>6.25</v>
      </c>
      <c r="K48" s="23" t="str">
        <f t="shared" si="1"/>
        <v/>
      </c>
      <c r="L48" s="13">
        <v>30</v>
      </c>
      <c r="M48" s="11" t="s">
        <v>24</v>
      </c>
      <c r="N48" s="14">
        <v>30</v>
      </c>
      <c r="O48" s="23">
        <f t="shared" si="2"/>
        <v>6.25</v>
      </c>
      <c r="P48" s="23" t="str">
        <f t="shared" si="3"/>
        <v/>
      </c>
      <c r="Q48" s="15" t="s">
        <v>25</v>
      </c>
      <c r="R48" s="11" t="s">
        <v>24</v>
      </c>
      <c r="S48" s="16" t="s">
        <v>25</v>
      </c>
      <c r="T48" s="23"/>
      <c r="U48" s="23"/>
      <c r="V48" s="17" t="s">
        <v>25</v>
      </c>
      <c r="W48" s="11" t="s">
        <v>24</v>
      </c>
      <c r="X48" s="18" t="s">
        <v>25</v>
      </c>
      <c r="Y48" s="23"/>
      <c r="Z48" s="23"/>
      <c r="AA48" s="19">
        <v>36</v>
      </c>
      <c r="AB48" s="11" t="s">
        <v>24</v>
      </c>
      <c r="AC48" s="20">
        <v>36</v>
      </c>
      <c r="AD48" s="23">
        <f t="shared" si="8"/>
        <v>9</v>
      </c>
      <c r="AE48" s="23" t="str">
        <f t="shared" si="9"/>
        <v/>
      </c>
    </row>
    <row r="49" spans="1:31" x14ac:dyDescent="0.35">
      <c r="A49" s="40" t="s">
        <v>165</v>
      </c>
      <c r="B49" s="35" t="s">
        <v>163</v>
      </c>
      <c r="C49" s="21" t="s">
        <v>72</v>
      </c>
      <c r="D49" s="35" t="s">
        <v>36</v>
      </c>
      <c r="E49" s="35" t="s">
        <v>37</v>
      </c>
      <c r="F49" s="21" t="s">
        <v>994</v>
      </c>
      <c r="G49" s="10">
        <v>48</v>
      </c>
      <c r="H49" s="11" t="s">
        <v>24</v>
      </c>
      <c r="I49" s="12">
        <v>30</v>
      </c>
      <c r="J49" s="23" t="str">
        <f t="shared" si="0"/>
        <v/>
      </c>
      <c r="K49" s="23">
        <f t="shared" si="1"/>
        <v>10</v>
      </c>
      <c r="L49" s="13">
        <v>48</v>
      </c>
      <c r="M49" s="11" t="s">
        <v>24</v>
      </c>
      <c r="N49" s="14">
        <v>30</v>
      </c>
      <c r="O49" s="23" t="str">
        <f t="shared" si="2"/>
        <v/>
      </c>
      <c r="P49" s="23">
        <f t="shared" si="3"/>
        <v>10</v>
      </c>
      <c r="Q49" s="15" t="s">
        <v>25</v>
      </c>
      <c r="R49" s="11" t="s">
        <v>24</v>
      </c>
      <c r="S49" s="16" t="s">
        <v>25</v>
      </c>
      <c r="T49" s="23"/>
      <c r="U49" s="23"/>
      <c r="V49" s="17" t="s">
        <v>25</v>
      </c>
      <c r="W49" s="11" t="s">
        <v>24</v>
      </c>
      <c r="X49" s="18" t="s">
        <v>25</v>
      </c>
      <c r="Y49" s="23"/>
      <c r="Z49" s="23"/>
      <c r="AA49" s="19">
        <v>60</v>
      </c>
      <c r="AB49" s="11" t="s">
        <v>24</v>
      </c>
      <c r="AC49" s="20">
        <v>36</v>
      </c>
      <c r="AD49" s="23" t="str">
        <f t="shared" si="8"/>
        <v/>
      </c>
      <c r="AE49" s="23">
        <f t="shared" si="9"/>
        <v>15</v>
      </c>
    </row>
    <row r="50" spans="1:31" x14ac:dyDescent="0.35">
      <c r="A50" s="40" t="s">
        <v>166</v>
      </c>
      <c r="B50" s="35" t="s">
        <v>163</v>
      </c>
      <c r="C50" s="21" t="s">
        <v>72</v>
      </c>
      <c r="D50" s="35" t="s">
        <v>36</v>
      </c>
      <c r="E50" s="35" t="s">
        <v>37</v>
      </c>
      <c r="F50" s="21" t="s">
        <v>994</v>
      </c>
      <c r="G50" s="10">
        <v>48</v>
      </c>
      <c r="H50" s="11" t="s">
        <v>24</v>
      </c>
      <c r="I50" s="12">
        <v>30</v>
      </c>
      <c r="J50" s="23" t="str">
        <f t="shared" si="0"/>
        <v/>
      </c>
      <c r="K50" s="23">
        <f t="shared" si="1"/>
        <v>10</v>
      </c>
      <c r="L50" s="13">
        <v>48</v>
      </c>
      <c r="M50" s="11" t="s">
        <v>24</v>
      </c>
      <c r="N50" s="14">
        <v>30</v>
      </c>
      <c r="O50" s="23" t="str">
        <f t="shared" si="2"/>
        <v/>
      </c>
      <c r="P50" s="23">
        <f t="shared" si="3"/>
        <v>10</v>
      </c>
      <c r="Q50" s="15" t="s">
        <v>25</v>
      </c>
      <c r="R50" s="11" t="s">
        <v>24</v>
      </c>
      <c r="S50" s="16" t="s">
        <v>25</v>
      </c>
      <c r="T50" s="23"/>
      <c r="U50" s="23"/>
      <c r="V50" s="17" t="s">
        <v>25</v>
      </c>
      <c r="W50" s="11" t="s">
        <v>24</v>
      </c>
      <c r="X50" s="18" t="s">
        <v>25</v>
      </c>
      <c r="Y50" s="23"/>
      <c r="Z50" s="23"/>
      <c r="AA50" s="19">
        <v>60</v>
      </c>
      <c r="AB50" s="11" t="s">
        <v>24</v>
      </c>
      <c r="AC50" s="20">
        <v>36</v>
      </c>
      <c r="AD50" s="23" t="str">
        <f t="shared" si="8"/>
        <v/>
      </c>
      <c r="AE50" s="23">
        <f t="shared" si="9"/>
        <v>15</v>
      </c>
    </row>
    <row r="51" spans="1:31" x14ac:dyDescent="0.35">
      <c r="A51" s="40" t="s">
        <v>167</v>
      </c>
      <c r="B51" s="35" t="s">
        <v>168</v>
      </c>
      <c r="C51" s="21" t="s">
        <v>72</v>
      </c>
      <c r="D51" s="35" t="s">
        <v>36</v>
      </c>
      <c r="E51" s="35" t="s">
        <v>37</v>
      </c>
      <c r="F51" s="21" t="s">
        <v>994</v>
      </c>
      <c r="G51" s="10">
        <v>30</v>
      </c>
      <c r="H51" s="11" t="s">
        <v>24</v>
      </c>
      <c r="I51" s="12">
        <v>36</v>
      </c>
      <c r="J51" s="23">
        <f t="shared" si="0"/>
        <v>7.5</v>
      </c>
      <c r="K51" s="23" t="str">
        <f t="shared" si="1"/>
        <v/>
      </c>
      <c r="L51" s="13">
        <v>30</v>
      </c>
      <c r="M51" s="11" t="s">
        <v>24</v>
      </c>
      <c r="N51" s="14">
        <v>36</v>
      </c>
      <c r="O51" s="23">
        <f t="shared" si="2"/>
        <v>7.5</v>
      </c>
      <c r="P51" s="23" t="str">
        <f t="shared" si="3"/>
        <v/>
      </c>
      <c r="Q51" s="15" t="s">
        <v>25</v>
      </c>
      <c r="R51" s="11" t="s">
        <v>24</v>
      </c>
      <c r="S51" s="16" t="s">
        <v>25</v>
      </c>
      <c r="T51" s="23"/>
      <c r="U51" s="23"/>
      <c r="V51" s="17" t="s">
        <v>25</v>
      </c>
      <c r="W51" s="11" t="s">
        <v>24</v>
      </c>
      <c r="X51" s="18" t="s">
        <v>25</v>
      </c>
      <c r="Y51" s="23"/>
      <c r="Z51" s="23"/>
      <c r="AA51" s="19" t="s">
        <v>25</v>
      </c>
      <c r="AB51" s="11" t="s">
        <v>24</v>
      </c>
      <c r="AC51" s="20" t="s">
        <v>25</v>
      </c>
      <c r="AD51" s="23"/>
      <c r="AE51" s="23"/>
    </row>
    <row r="52" spans="1:31" x14ac:dyDescent="0.35">
      <c r="A52" s="40" t="s">
        <v>169</v>
      </c>
      <c r="B52" s="35" t="s">
        <v>168</v>
      </c>
      <c r="C52" s="21" t="s">
        <v>72</v>
      </c>
      <c r="D52" s="35" t="s">
        <v>36</v>
      </c>
      <c r="E52" s="35" t="s">
        <v>37</v>
      </c>
      <c r="F52" s="21" t="s">
        <v>994</v>
      </c>
      <c r="G52" s="10">
        <v>24</v>
      </c>
      <c r="H52" s="11" t="s">
        <v>24</v>
      </c>
      <c r="I52" s="12">
        <v>36</v>
      </c>
      <c r="J52" s="23">
        <f t="shared" si="0"/>
        <v>6</v>
      </c>
      <c r="K52" s="23" t="str">
        <f t="shared" si="1"/>
        <v/>
      </c>
      <c r="L52" s="13">
        <v>24</v>
      </c>
      <c r="M52" s="11" t="s">
        <v>24</v>
      </c>
      <c r="N52" s="14">
        <v>36</v>
      </c>
      <c r="O52" s="23">
        <f t="shared" si="2"/>
        <v>6</v>
      </c>
      <c r="P52" s="23" t="str">
        <f t="shared" si="3"/>
        <v/>
      </c>
      <c r="Q52" s="15" t="s">
        <v>25</v>
      </c>
      <c r="R52" s="11" t="s">
        <v>24</v>
      </c>
      <c r="S52" s="16" t="s">
        <v>25</v>
      </c>
      <c r="T52" s="23"/>
      <c r="U52" s="23"/>
      <c r="V52" s="17" t="s">
        <v>25</v>
      </c>
      <c r="W52" s="11" t="s">
        <v>24</v>
      </c>
      <c r="X52" s="18" t="s">
        <v>25</v>
      </c>
      <c r="Y52" s="23"/>
      <c r="Z52" s="23"/>
      <c r="AA52" s="19">
        <v>36</v>
      </c>
      <c r="AB52" s="11" t="s">
        <v>24</v>
      </c>
      <c r="AC52" s="20">
        <v>48</v>
      </c>
      <c r="AD52" s="23" t="str">
        <f t="shared" si="8"/>
        <v/>
      </c>
      <c r="AE52" s="23">
        <f t="shared" si="9"/>
        <v>12</v>
      </c>
    </row>
    <row r="53" spans="1:31" x14ac:dyDescent="0.35">
      <c r="A53" s="40" t="s">
        <v>172</v>
      </c>
      <c r="B53" s="35" t="s">
        <v>170</v>
      </c>
      <c r="C53" s="21" t="s">
        <v>72</v>
      </c>
      <c r="D53" s="35" t="s">
        <v>36</v>
      </c>
      <c r="E53" s="35" t="s">
        <v>37</v>
      </c>
      <c r="F53" s="21" t="s">
        <v>994</v>
      </c>
      <c r="G53" s="10">
        <v>30</v>
      </c>
      <c r="H53" s="11" t="s">
        <v>24</v>
      </c>
      <c r="I53" s="12">
        <v>12</v>
      </c>
      <c r="J53" s="23">
        <f t="shared" si="0"/>
        <v>2.5</v>
      </c>
      <c r="K53" s="23" t="str">
        <f t="shared" si="1"/>
        <v/>
      </c>
      <c r="L53" s="13">
        <v>30</v>
      </c>
      <c r="M53" s="11" t="s">
        <v>24</v>
      </c>
      <c r="N53" s="14">
        <v>12</v>
      </c>
      <c r="O53" s="23">
        <f t="shared" si="2"/>
        <v>2.5</v>
      </c>
      <c r="P53" s="23" t="str">
        <f t="shared" si="3"/>
        <v/>
      </c>
      <c r="Q53" s="15" t="s">
        <v>25</v>
      </c>
      <c r="R53" s="11" t="s">
        <v>24</v>
      </c>
      <c r="S53" s="16" t="s">
        <v>25</v>
      </c>
      <c r="T53" s="23"/>
      <c r="U53" s="23"/>
      <c r="V53" s="17" t="s">
        <v>25</v>
      </c>
      <c r="W53" s="11" t="s">
        <v>24</v>
      </c>
      <c r="X53" s="18" t="s">
        <v>25</v>
      </c>
      <c r="Y53" s="23"/>
      <c r="Z53" s="23"/>
      <c r="AA53" s="19" t="s">
        <v>25</v>
      </c>
      <c r="AB53" s="11" t="s">
        <v>24</v>
      </c>
      <c r="AC53" s="20" t="s">
        <v>25</v>
      </c>
      <c r="AD53" s="23"/>
      <c r="AE53" s="23"/>
    </row>
    <row r="54" spans="1:31" x14ac:dyDescent="0.35">
      <c r="A54" s="40" t="s">
        <v>171</v>
      </c>
      <c r="B54" s="35" t="s">
        <v>173</v>
      </c>
      <c r="C54" s="21" t="s">
        <v>72</v>
      </c>
      <c r="D54" s="35" t="s">
        <v>36</v>
      </c>
      <c r="E54" s="35" t="s">
        <v>37</v>
      </c>
      <c r="F54" s="21" t="s">
        <v>994</v>
      </c>
      <c r="G54" s="10">
        <v>30</v>
      </c>
      <c r="H54" s="11" t="s">
        <v>24</v>
      </c>
      <c r="I54" s="12">
        <v>12</v>
      </c>
      <c r="J54" s="23">
        <f t="shared" ref="J54" si="32">IF(OR(G54&gt;36,I54&gt;36),"",G54*I54/144)</f>
        <v>2.5</v>
      </c>
      <c r="K54" s="23" t="str">
        <f t="shared" ref="K54" si="33">IF(OR(G54&gt;36,I54&gt;36),G54*I54/144,"")</f>
        <v/>
      </c>
      <c r="L54" s="13">
        <v>30</v>
      </c>
      <c r="M54" s="11" t="s">
        <v>24</v>
      </c>
      <c r="N54" s="14">
        <v>12</v>
      </c>
      <c r="O54" s="23">
        <f t="shared" ref="O54" si="34">IF(OR(L54&gt;36,N54&gt;36),"",L54*N54/144)</f>
        <v>2.5</v>
      </c>
      <c r="P54" s="23" t="str">
        <f t="shared" ref="P54" si="35">IF(OR(L54&gt;36,N54&gt;36),L54*N54/144,"")</f>
        <v/>
      </c>
      <c r="Q54" s="15" t="s">
        <v>25</v>
      </c>
      <c r="R54" s="11" t="s">
        <v>24</v>
      </c>
      <c r="S54" s="16" t="s">
        <v>25</v>
      </c>
      <c r="T54" s="23"/>
      <c r="U54" s="23"/>
      <c r="V54" s="17" t="s">
        <v>25</v>
      </c>
      <c r="W54" s="11" t="s">
        <v>24</v>
      </c>
      <c r="X54" s="18" t="s">
        <v>25</v>
      </c>
      <c r="Y54" s="23"/>
      <c r="Z54" s="23"/>
      <c r="AA54" s="19" t="s">
        <v>25</v>
      </c>
      <c r="AB54" s="11" t="s">
        <v>24</v>
      </c>
      <c r="AC54" s="20" t="s">
        <v>25</v>
      </c>
      <c r="AD54" s="23"/>
      <c r="AE54" s="23"/>
    </row>
    <row r="55" spans="1:31" x14ac:dyDescent="0.35">
      <c r="A55" s="40" t="s">
        <v>174</v>
      </c>
      <c r="B55" s="35" t="s">
        <v>175</v>
      </c>
      <c r="C55" s="21" t="s">
        <v>72</v>
      </c>
      <c r="D55" s="35" t="s">
        <v>36</v>
      </c>
      <c r="E55" s="35" t="s">
        <v>37</v>
      </c>
      <c r="F55" s="21" t="s">
        <v>994</v>
      </c>
      <c r="G55" s="10">
        <v>24</v>
      </c>
      <c r="H55" s="11" t="s">
        <v>24</v>
      </c>
      <c r="I55" s="12">
        <v>36</v>
      </c>
      <c r="J55" s="23">
        <f t="shared" si="0"/>
        <v>6</v>
      </c>
      <c r="K55" s="23" t="str">
        <f t="shared" si="1"/>
        <v/>
      </c>
      <c r="L55" s="13">
        <v>24</v>
      </c>
      <c r="M55" s="11" t="s">
        <v>24</v>
      </c>
      <c r="N55" s="14">
        <v>36</v>
      </c>
      <c r="O55" s="23">
        <f t="shared" si="2"/>
        <v>6</v>
      </c>
      <c r="P55" s="23" t="str">
        <f t="shared" si="3"/>
        <v/>
      </c>
      <c r="Q55" s="15" t="s">
        <v>25</v>
      </c>
      <c r="R55" s="11" t="s">
        <v>24</v>
      </c>
      <c r="S55" s="16" t="s">
        <v>25</v>
      </c>
      <c r="T55" s="23"/>
      <c r="U55" s="23"/>
      <c r="V55" s="17" t="s">
        <v>25</v>
      </c>
      <c r="W55" s="11" t="s">
        <v>24</v>
      </c>
      <c r="X55" s="18" t="s">
        <v>25</v>
      </c>
      <c r="Y55" s="23"/>
      <c r="Z55" s="23"/>
      <c r="AA55" s="19" t="s">
        <v>25</v>
      </c>
      <c r="AB55" s="11" t="s">
        <v>24</v>
      </c>
      <c r="AC55" s="20" t="s">
        <v>25</v>
      </c>
      <c r="AD55" s="23"/>
      <c r="AE55" s="23"/>
    </row>
    <row r="56" spans="1:31" x14ac:dyDescent="0.35">
      <c r="A56" s="40" t="s">
        <v>176</v>
      </c>
      <c r="B56" s="35" t="s">
        <v>177</v>
      </c>
      <c r="C56" s="21" t="s">
        <v>72</v>
      </c>
      <c r="D56" s="35" t="s">
        <v>36</v>
      </c>
      <c r="E56" s="35" t="s">
        <v>37</v>
      </c>
      <c r="F56" s="21" t="s">
        <v>994</v>
      </c>
      <c r="G56" s="10">
        <v>24</v>
      </c>
      <c r="H56" s="11" t="s">
        <v>24</v>
      </c>
      <c r="I56" s="12">
        <v>36</v>
      </c>
      <c r="J56" s="23">
        <f t="shared" si="0"/>
        <v>6</v>
      </c>
      <c r="K56" s="23" t="str">
        <f t="shared" si="1"/>
        <v/>
      </c>
      <c r="L56" s="13">
        <v>24</v>
      </c>
      <c r="M56" s="11" t="s">
        <v>24</v>
      </c>
      <c r="N56" s="14">
        <v>36</v>
      </c>
      <c r="O56" s="23">
        <f t="shared" si="2"/>
        <v>6</v>
      </c>
      <c r="P56" s="23" t="str">
        <f t="shared" si="3"/>
        <v/>
      </c>
      <c r="Q56" s="15" t="s">
        <v>25</v>
      </c>
      <c r="R56" s="11" t="s">
        <v>24</v>
      </c>
      <c r="S56" s="16" t="s">
        <v>25</v>
      </c>
      <c r="T56" s="23"/>
      <c r="U56" s="23"/>
      <c r="V56" s="17" t="s">
        <v>25</v>
      </c>
      <c r="W56" s="11" t="s">
        <v>24</v>
      </c>
      <c r="X56" s="18" t="s">
        <v>25</v>
      </c>
      <c r="Y56" s="23"/>
      <c r="Z56" s="23"/>
      <c r="AA56" s="19" t="s">
        <v>25</v>
      </c>
      <c r="AB56" s="11" t="s">
        <v>24</v>
      </c>
      <c r="AC56" s="20" t="s">
        <v>25</v>
      </c>
      <c r="AD56" s="23"/>
      <c r="AE56" s="23"/>
    </row>
    <row r="57" spans="1:31" x14ac:dyDescent="0.35">
      <c r="A57" s="40" t="s">
        <v>178</v>
      </c>
      <c r="B57" s="35" t="s">
        <v>179</v>
      </c>
      <c r="C57" s="21" t="s">
        <v>72</v>
      </c>
      <c r="D57" s="35" t="s">
        <v>36</v>
      </c>
      <c r="E57" s="35" t="s">
        <v>37</v>
      </c>
      <c r="F57" s="21" t="s">
        <v>994</v>
      </c>
      <c r="G57" s="10" t="s">
        <v>25</v>
      </c>
      <c r="H57" s="11" t="s">
        <v>24</v>
      </c>
      <c r="I57" s="12" t="s">
        <v>25</v>
      </c>
      <c r="J57" s="23"/>
      <c r="K57" s="23"/>
      <c r="L57" s="13" t="s">
        <v>25</v>
      </c>
      <c r="M57" s="11" t="s">
        <v>24</v>
      </c>
      <c r="N57" s="14" t="s">
        <v>25</v>
      </c>
      <c r="O57" s="23"/>
      <c r="P57" s="23"/>
      <c r="Q57" s="15">
        <v>78</v>
      </c>
      <c r="R57" s="11" t="s">
        <v>24</v>
      </c>
      <c r="S57" s="16">
        <v>36</v>
      </c>
      <c r="T57" s="23" t="str">
        <f t="shared" si="4"/>
        <v/>
      </c>
      <c r="U57" s="23">
        <f t="shared" si="5"/>
        <v>19.5</v>
      </c>
      <c r="V57" s="17">
        <v>78</v>
      </c>
      <c r="W57" s="11" t="s">
        <v>24</v>
      </c>
      <c r="X57" s="18">
        <v>36</v>
      </c>
      <c r="Y57" s="23" t="str">
        <f t="shared" si="6"/>
        <v/>
      </c>
      <c r="Z57" s="23">
        <f t="shared" si="7"/>
        <v>19.5</v>
      </c>
      <c r="AA57" s="19" t="s">
        <v>25</v>
      </c>
      <c r="AB57" s="11" t="s">
        <v>24</v>
      </c>
      <c r="AC57" s="20" t="s">
        <v>25</v>
      </c>
      <c r="AD57" s="23"/>
      <c r="AE57" s="23"/>
    </row>
    <row r="58" spans="1:31" x14ac:dyDescent="0.35">
      <c r="A58" s="40" t="s">
        <v>180</v>
      </c>
      <c r="B58" s="35" t="s">
        <v>181</v>
      </c>
      <c r="C58" s="21" t="s">
        <v>72</v>
      </c>
      <c r="D58" s="35" t="s">
        <v>36</v>
      </c>
      <c r="E58" s="35" t="s">
        <v>37</v>
      </c>
      <c r="F58" s="21" t="s">
        <v>994</v>
      </c>
      <c r="G58" s="10">
        <v>24</v>
      </c>
      <c r="H58" s="11" t="s">
        <v>24</v>
      </c>
      <c r="I58" s="12">
        <v>30</v>
      </c>
      <c r="J58" s="23">
        <f t="shared" si="0"/>
        <v>5</v>
      </c>
      <c r="K58" s="23" t="str">
        <f t="shared" si="1"/>
        <v/>
      </c>
      <c r="L58" s="13">
        <v>24</v>
      </c>
      <c r="M58" s="11" t="s">
        <v>24</v>
      </c>
      <c r="N58" s="14">
        <v>30</v>
      </c>
      <c r="O58" s="23">
        <f t="shared" si="2"/>
        <v>5</v>
      </c>
      <c r="P58" s="23" t="str">
        <f t="shared" si="3"/>
        <v/>
      </c>
      <c r="Q58" s="15">
        <v>36</v>
      </c>
      <c r="R58" s="11" t="s">
        <v>24</v>
      </c>
      <c r="S58" s="16">
        <v>48</v>
      </c>
      <c r="T58" s="23" t="str">
        <f t="shared" si="4"/>
        <v/>
      </c>
      <c r="U58" s="23">
        <f t="shared" si="5"/>
        <v>12</v>
      </c>
      <c r="V58" s="17">
        <v>48</v>
      </c>
      <c r="W58" s="11" t="s">
        <v>24</v>
      </c>
      <c r="X58" s="18">
        <v>60</v>
      </c>
      <c r="Y58" s="23" t="str">
        <f t="shared" si="6"/>
        <v/>
      </c>
      <c r="Z58" s="23">
        <f t="shared" si="7"/>
        <v>20</v>
      </c>
      <c r="AA58" s="19">
        <v>36</v>
      </c>
      <c r="AB58" s="11" t="s">
        <v>24</v>
      </c>
      <c r="AC58" s="20">
        <v>48</v>
      </c>
      <c r="AD58" s="23" t="str">
        <f t="shared" si="8"/>
        <v/>
      </c>
      <c r="AE58" s="23">
        <f t="shared" si="9"/>
        <v>12</v>
      </c>
    </row>
    <row r="59" spans="1:31" x14ac:dyDescent="0.35">
      <c r="A59" s="40" t="s">
        <v>182</v>
      </c>
      <c r="B59" s="35" t="s">
        <v>185</v>
      </c>
      <c r="C59" s="21" t="s">
        <v>72</v>
      </c>
      <c r="D59" s="35" t="s">
        <v>36</v>
      </c>
      <c r="E59" s="35" t="s">
        <v>37</v>
      </c>
      <c r="F59" s="21" t="s">
        <v>994</v>
      </c>
      <c r="G59" s="10">
        <v>24</v>
      </c>
      <c r="H59" s="11" t="s">
        <v>24</v>
      </c>
      <c r="I59" s="12">
        <v>30</v>
      </c>
      <c r="J59" s="23">
        <f t="shared" ref="J59" si="36">IF(OR(G59&gt;36,I59&gt;36),"",G59*I59/144)</f>
        <v>5</v>
      </c>
      <c r="K59" s="23" t="str">
        <f t="shared" ref="K59" si="37">IF(OR(G59&gt;36,I59&gt;36),G59*I59/144,"")</f>
        <v/>
      </c>
      <c r="L59" s="13">
        <v>24</v>
      </c>
      <c r="M59" s="11" t="s">
        <v>24</v>
      </c>
      <c r="N59" s="14">
        <v>30</v>
      </c>
      <c r="O59" s="23">
        <f t="shared" ref="O59" si="38">IF(OR(L59&gt;36,N59&gt;36),"",L59*N59/144)</f>
        <v>5</v>
      </c>
      <c r="P59" s="23" t="str">
        <f t="shared" ref="P59" si="39">IF(OR(L59&gt;36,N59&gt;36),L59*N59/144,"")</f>
        <v/>
      </c>
      <c r="Q59" s="15">
        <v>36</v>
      </c>
      <c r="R59" s="11" t="s">
        <v>24</v>
      </c>
      <c r="S59" s="16">
        <v>48</v>
      </c>
      <c r="T59" s="23" t="str">
        <f t="shared" ref="T59" si="40">IF(OR(Q59&gt;36,S59&gt;36),"",Q59*S59/144)</f>
        <v/>
      </c>
      <c r="U59" s="23">
        <f t="shared" ref="U59" si="41">IF(OR(Q59&gt;36,S59&gt;36),Q59*S59/144,"")</f>
        <v>12</v>
      </c>
      <c r="V59" s="17">
        <v>48</v>
      </c>
      <c r="W59" s="11" t="s">
        <v>24</v>
      </c>
      <c r="X59" s="18">
        <v>60</v>
      </c>
      <c r="Y59" s="23" t="str">
        <f t="shared" ref="Y59" si="42">IF(OR(V59&gt;36,X59&gt;36),"",V59*X59/144)</f>
        <v/>
      </c>
      <c r="Z59" s="23">
        <f t="shared" ref="Z59" si="43">IF(OR(V59&gt;36,X59&gt;36),V59*X59/144,"")</f>
        <v>20</v>
      </c>
      <c r="AA59" s="19">
        <v>36</v>
      </c>
      <c r="AB59" s="11" t="s">
        <v>24</v>
      </c>
      <c r="AC59" s="20">
        <v>48</v>
      </c>
      <c r="AD59" s="23" t="str">
        <f t="shared" ref="AD59" si="44">IF(OR(AA59&gt;36,AC59&gt;36),"",AA59*AC59/144)</f>
        <v/>
      </c>
      <c r="AE59" s="23">
        <f t="shared" ref="AE59" si="45">IF(OR(AA59&gt;36,AC59&gt;36),AA59*AC59/144,"")</f>
        <v>12</v>
      </c>
    </row>
    <row r="60" spans="1:31" x14ac:dyDescent="0.35">
      <c r="A60" s="40" t="s">
        <v>184</v>
      </c>
      <c r="B60" s="35" t="s">
        <v>183</v>
      </c>
      <c r="C60" s="21" t="s">
        <v>72</v>
      </c>
      <c r="D60" s="35" t="s">
        <v>36</v>
      </c>
      <c r="E60" s="35" t="s">
        <v>37</v>
      </c>
      <c r="F60" s="21" t="s">
        <v>994</v>
      </c>
      <c r="G60" s="10">
        <v>24</v>
      </c>
      <c r="H60" s="11" t="s">
        <v>24</v>
      </c>
      <c r="I60" s="12">
        <v>30</v>
      </c>
      <c r="J60" s="23">
        <f t="shared" ref="J60" si="46">IF(OR(G60&gt;36,I60&gt;36),"",G60*I60/144)</f>
        <v>5</v>
      </c>
      <c r="K60" s="23" t="str">
        <f t="shared" ref="K60" si="47">IF(OR(G60&gt;36,I60&gt;36),G60*I60/144,"")</f>
        <v/>
      </c>
      <c r="L60" s="13">
        <v>24</v>
      </c>
      <c r="M60" s="11" t="s">
        <v>24</v>
      </c>
      <c r="N60" s="14">
        <v>30</v>
      </c>
      <c r="O60" s="23">
        <f t="shared" ref="O60" si="48">IF(OR(L60&gt;36,N60&gt;36),"",L60*N60/144)</f>
        <v>5</v>
      </c>
      <c r="P60" s="23" t="str">
        <f t="shared" ref="P60" si="49">IF(OR(L60&gt;36,N60&gt;36),L60*N60/144,"")</f>
        <v/>
      </c>
      <c r="Q60" s="15">
        <v>36</v>
      </c>
      <c r="R60" s="11" t="s">
        <v>24</v>
      </c>
      <c r="S60" s="16">
        <v>48</v>
      </c>
      <c r="T60" s="23" t="str">
        <f t="shared" ref="T60" si="50">IF(OR(Q60&gt;36,S60&gt;36),"",Q60*S60/144)</f>
        <v/>
      </c>
      <c r="U60" s="23">
        <f t="shared" ref="U60" si="51">IF(OR(Q60&gt;36,S60&gt;36),Q60*S60/144,"")</f>
        <v>12</v>
      </c>
      <c r="V60" s="17">
        <v>48</v>
      </c>
      <c r="W60" s="11" t="s">
        <v>24</v>
      </c>
      <c r="X60" s="18">
        <v>60</v>
      </c>
      <c r="Y60" s="23" t="str">
        <f t="shared" ref="Y60" si="52">IF(OR(V60&gt;36,X60&gt;36),"",V60*X60/144)</f>
        <v/>
      </c>
      <c r="Z60" s="23">
        <f t="shared" ref="Z60" si="53">IF(OR(V60&gt;36,X60&gt;36),V60*X60/144,"")</f>
        <v>20</v>
      </c>
      <c r="AA60" s="19">
        <v>36</v>
      </c>
      <c r="AB60" s="11" t="s">
        <v>24</v>
      </c>
      <c r="AC60" s="20">
        <v>48</v>
      </c>
      <c r="AD60" s="23" t="str">
        <f t="shared" ref="AD60" si="54">IF(OR(AA60&gt;36,AC60&gt;36),"",AA60*AC60/144)</f>
        <v/>
      </c>
      <c r="AE60" s="23">
        <f t="shared" ref="AE60" si="55">IF(OR(AA60&gt;36,AC60&gt;36),AA60*AC60/144,"")</f>
        <v>12</v>
      </c>
    </row>
    <row r="61" spans="1:31" x14ac:dyDescent="0.35">
      <c r="A61" s="40" t="s">
        <v>186</v>
      </c>
      <c r="B61" s="35" t="s">
        <v>187</v>
      </c>
      <c r="C61" s="21" t="s">
        <v>72</v>
      </c>
      <c r="D61" s="35" t="s">
        <v>36</v>
      </c>
      <c r="E61" s="35" t="s">
        <v>37</v>
      </c>
      <c r="F61" s="21" t="s">
        <v>994</v>
      </c>
      <c r="G61" s="10">
        <v>24</v>
      </c>
      <c r="H61" s="11" t="s">
        <v>24</v>
      </c>
      <c r="I61" s="12">
        <v>30</v>
      </c>
      <c r="J61" s="23">
        <f t="shared" ref="J61" si="56">IF(OR(G61&gt;36,I61&gt;36),"",G61*I61/144)</f>
        <v>5</v>
      </c>
      <c r="K61" s="23" t="str">
        <f t="shared" ref="K61" si="57">IF(OR(G61&gt;36,I61&gt;36),G61*I61/144,"")</f>
        <v/>
      </c>
      <c r="L61" s="13">
        <v>24</v>
      </c>
      <c r="M61" s="11" t="s">
        <v>24</v>
      </c>
      <c r="N61" s="14">
        <v>30</v>
      </c>
      <c r="O61" s="23">
        <f t="shared" ref="O61" si="58">IF(OR(L61&gt;36,N61&gt;36),"",L61*N61/144)</f>
        <v>5</v>
      </c>
      <c r="P61" s="23" t="str">
        <f t="shared" ref="P61" si="59">IF(OR(L61&gt;36,N61&gt;36),L61*N61/144,"")</f>
        <v/>
      </c>
      <c r="Q61" s="15">
        <v>36</v>
      </c>
      <c r="R61" s="11" t="s">
        <v>24</v>
      </c>
      <c r="S61" s="16">
        <v>48</v>
      </c>
      <c r="T61" s="23" t="str">
        <f t="shared" ref="T61" si="60">IF(OR(Q61&gt;36,S61&gt;36),"",Q61*S61/144)</f>
        <v/>
      </c>
      <c r="U61" s="23">
        <f t="shared" ref="U61" si="61">IF(OR(Q61&gt;36,S61&gt;36),Q61*S61/144,"")</f>
        <v>12</v>
      </c>
      <c r="V61" s="17">
        <v>48</v>
      </c>
      <c r="W61" s="11" t="s">
        <v>24</v>
      </c>
      <c r="X61" s="18">
        <v>60</v>
      </c>
      <c r="Y61" s="23" t="str">
        <f t="shared" ref="Y61" si="62">IF(OR(V61&gt;36,X61&gt;36),"",V61*X61/144)</f>
        <v/>
      </c>
      <c r="Z61" s="23">
        <f t="shared" ref="Z61" si="63">IF(OR(V61&gt;36,X61&gt;36),V61*X61/144,"")</f>
        <v>20</v>
      </c>
      <c r="AA61" s="19">
        <v>36</v>
      </c>
      <c r="AB61" s="11" t="s">
        <v>24</v>
      </c>
      <c r="AC61" s="20">
        <v>48</v>
      </c>
      <c r="AD61" s="23" t="str">
        <f t="shared" ref="AD61" si="64">IF(OR(AA61&gt;36,AC61&gt;36),"",AA61*AC61/144)</f>
        <v/>
      </c>
      <c r="AE61" s="23">
        <f t="shared" ref="AE61" si="65">IF(OR(AA61&gt;36,AC61&gt;36),AA61*AC61/144,"")</f>
        <v>12</v>
      </c>
    </row>
    <row r="62" spans="1:31" x14ac:dyDescent="0.35">
      <c r="A62" s="40" t="s">
        <v>188</v>
      </c>
      <c r="B62" s="35" t="s">
        <v>189</v>
      </c>
      <c r="C62" s="21" t="s">
        <v>72</v>
      </c>
      <c r="D62" s="35" t="s">
        <v>36</v>
      </c>
      <c r="E62" s="35" t="s">
        <v>37</v>
      </c>
      <c r="F62" s="21" t="s">
        <v>994</v>
      </c>
      <c r="G62" s="10">
        <v>24</v>
      </c>
      <c r="H62" s="11" t="s">
        <v>24</v>
      </c>
      <c r="I62" s="12">
        <v>30</v>
      </c>
      <c r="J62" s="23">
        <f t="shared" ref="J62" si="66">IF(OR(G62&gt;36,I62&gt;36),"",G62*I62/144)</f>
        <v>5</v>
      </c>
      <c r="K62" s="23" t="str">
        <f t="shared" ref="K62" si="67">IF(OR(G62&gt;36,I62&gt;36),G62*I62/144,"")</f>
        <v/>
      </c>
      <c r="L62" s="13">
        <v>24</v>
      </c>
      <c r="M62" s="11" t="s">
        <v>24</v>
      </c>
      <c r="N62" s="14">
        <v>30</v>
      </c>
      <c r="O62" s="23">
        <f t="shared" ref="O62" si="68">IF(OR(L62&gt;36,N62&gt;36),"",L62*N62/144)</f>
        <v>5</v>
      </c>
      <c r="P62" s="23" t="str">
        <f t="shared" ref="P62" si="69">IF(OR(L62&gt;36,N62&gt;36),L62*N62/144,"")</f>
        <v/>
      </c>
      <c r="Q62" s="15">
        <v>36</v>
      </c>
      <c r="R62" s="11" t="s">
        <v>24</v>
      </c>
      <c r="S62" s="16">
        <v>48</v>
      </c>
      <c r="T62" s="23" t="str">
        <f t="shared" ref="T62" si="70">IF(OR(Q62&gt;36,S62&gt;36),"",Q62*S62/144)</f>
        <v/>
      </c>
      <c r="U62" s="23">
        <f t="shared" ref="U62" si="71">IF(OR(Q62&gt;36,S62&gt;36),Q62*S62/144,"")</f>
        <v>12</v>
      </c>
      <c r="V62" s="17">
        <v>48</v>
      </c>
      <c r="W62" s="11" t="s">
        <v>24</v>
      </c>
      <c r="X62" s="18">
        <v>60</v>
      </c>
      <c r="Y62" s="23" t="str">
        <f t="shared" ref="Y62" si="72">IF(OR(V62&gt;36,X62&gt;36),"",V62*X62/144)</f>
        <v/>
      </c>
      <c r="Z62" s="23">
        <f t="shared" ref="Z62" si="73">IF(OR(V62&gt;36,X62&gt;36),V62*X62/144,"")</f>
        <v>20</v>
      </c>
      <c r="AA62" s="19">
        <v>36</v>
      </c>
      <c r="AB62" s="11" t="s">
        <v>24</v>
      </c>
      <c r="AC62" s="20">
        <v>48</v>
      </c>
      <c r="AD62" s="23" t="str">
        <f t="shared" ref="AD62" si="74">IF(OR(AA62&gt;36,AC62&gt;36),"",AA62*AC62/144)</f>
        <v/>
      </c>
      <c r="AE62" s="23">
        <f t="shared" ref="AE62" si="75">IF(OR(AA62&gt;36,AC62&gt;36),AA62*AC62/144,"")</f>
        <v>12</v>
      </c>
    </row>
    <row r="63" spans="1:31" x14ac:dyDescent="0.35">
      <c r="A63" s="40" t="s">
        <v>190</v>
      </c>
      <c r="B63" s="35" t="s">
        <v>191</v>
      </c>
      <c r="C63" s="21" t="s">
        <v>72</v>
      </c>
      <c r="D63" s="35" t="s">
        <v>36</v>
      </c>
      <c r="E63" s="35" t="s">
        <v>37</v>
      </c>
      <c r="F63" s="21" t="s">
        <v>994</v>
      </c>
      <c r="G63" s="10">
        <v>18</v>
      </c>
      <c r="H63" s="11" t="s">
        <v>24</v>
      </c>
      <c r="I63" s="12">
        <v>30</v>
      </c>
      <c r="J63" s="23">
        <f t="shared" si="0"/>
        <v>3.75</v>
      </c>
      <c r="K63" s="23" t="str">
        <f t="shared" si="1"/>
        <v/>
      </c>
      <c r="L63" s="13">
        <v>18</v>
      </c>
      <c r="M63" s="11" t="s">
        <v>24</v>
      </c>
      <c r="N63" s="14">
        <v>30</v>
      </c>
      <c r="O63" s="23">
        <f t="shared" si="2"/>
        <v>3.75</v>
      </c>
      <c r="P63" s="23" t="str">
        <f t="shared" si="3"/>
        <v/>
      </c>
      <c r="Q63" s="15" t="s">
        <v>25</v>
      </c>
      <c r="R63" s="11" t="s">
        <v>24</v>
      </c>
      <c r="S63" s="16" t="s">
        <v>25</v>
      </c>
      <c r="T63" s="23"/>
      <c r="U63" s="23"/>
      <c r="V63" s="17" t="s">
        <v>25</v>
      </c>
      <c r="W63" s="11" t="s">
        <v>24</v>
      </c>
      <c r="X63" s="18" t="s">
        <v>25</v>
      </c>
      <c r="Y63" s="23"/>
      <c r="Z63" s="23"/>
      <c r="AA63" s="19" t="s">
        <v>25</v>
      </c>
      <c r="AB63" s="11" t="s">
        <v>24</v>
      </c>
      <c r="AC63" s="20" t="s">
        <v>25</v>
      </c>
      <c r="AD63" s="23"/>
      <c r="AE63" s="23"/>
    </row>
    <row r="64" spans="1:31" x14ac:dyDescent="0.35">
      <c r="A64" s="40" t="s">
        <v>192</v>
      </c>
      <c r="B64" s="35" t="s">
        <v>193</v>
      </c>
      <c r="C64" s="21" t="s">
        <v>72</v>
      </c>
      <c r="D64" s="35" t="s">
        <v>36</v>
      </c>
      <c r="E64" s="35" t="s">
        <v>37</v>
      </c>
      <c r="F64" s="21" t="s">
        <v>994</v>
      </c>
      <c r="G64" s="10">
        <v>24</v>
      </c>
      <c r="H64" s="11" t="s">
        <v>24</v>
      </c>
      <c r="I64" s="12">
        <v>30</v>
      </c>
      <c r="J64" s="23">
        <f t="shared" si="0"/>
        <v>5</v>
      </c>
      <c r="K64" s="23" t="str">
        <f t="shared" si="1"/>
        <v/>
      </c>
      <c r="L64" s="13">
        <v>24</v>
      </c>
      <c r="M64" s="11" t="s">
        <v>24</v>
      </c>
      <c r="N64" s="14">
        <v>30</v>
      </c>
      <c r="O64" s="23">
        <f t="shared" si="2"/>
        <v>5</v>
      </c>
      <c r="P64" s="23" t="str">
        <f t="shared" si="3"/>
        <v/>
      </c>
      <c r="Q64" s="15">
        <v>36</v>
      </c>
      <c r="R64" s="11" t="s">
        <v>24</v>
      </c>
      <c r="S64" s="16">
        <v>48</v>
      </c>
      <c r="T64" s="23" t="str">
        <f t="shared" ref="T64" si="76">IF(OR(Q64&gt;36,S64&gt;36),"",Q64*S64/144)</f>
        <v/>
      </c>
      <c r="U64" s="23">
        <f t="shared" ref="U64" si="77">IF(OR(Q64&gt;36,S64&gt;36),Q64*S64/144,"")</f>
        <v>12</v>
      </c>
      <c r="V64" s="17">
        <v>48</v>
      </c>
      <c r="W64" s="11" t="s">
        <v>24</v>
      </c>
      <c r="X64" s="18">
        <v>60</v>
      </c>
      <c r="Y64" s="23" t="str">
        <f t="shared" ref="Y64" si="78">IF(OR(V64&gt;36,X64&gt;36),"",V64*X64/144)</f>
        <v/>
      </c>
      <c r="Z64" s="23">
        <f t="shared" ref="Z64" si="79">IF(OR(V64&gt;36,X64&gt;36),V64*X64/144,"")</f>
        <v>20</v>
      </c>
      <c r="AA64" s="19">
        <v>36</v>
      </c>
      <c r="AB64" s="11" t="s">
        <v>24</v>
      </c>
      <c r="AC64" s="20">
        <v>48</v>
      </c>
      <c r="AD64" s="23" t="str">
        <f t="shared" ref="AD64" si="80">IF(OR(AA64&gt;36,AC64&gt;36),"",AA64*AC64/144)</f>
        <v/>
      </c>
      <c r="AE64" s="23">
        <f t="shared" ref="AE64" si="81">IF(OR(AA64&gt;36,AC64&gt;36),AA64*AC64/144,"")</f>
        <v>12</v>
      </c>
    </row>
    <row r="65" spans="1:31" x14ac:dyDescent="0.35">
      <c r="A65" s="40" t="s">
        <v>194</v>
      </c>
      <c r="B65" s="35" t="s">
        <v>195</v>
      </c>
      <c r="C65" s="21" t="s">
        <v>72</v>
      </c>
      <c r="D65" s="35" t="s">
        <v>36</v>
      </c>
      <c r="E65" s="35" t="s">
        <v>37</v>
      </c>
      <c r="F65" s="21" t="s">
        <v>994</v>
      </c>
      <c r="G65" s="10">
        <v>18</v>
      </c>
      <c r="H65" s="11" t="s">
        <v>24</v>
      </c>
      <c r="I65" s="12">
        <v>30</v>
      </c>
      <c r="J65" s="23">
        <f t="shared" ref="J65:J66" si="82">IF(OR(G65&gt;36,I65&gt;36),"",G65*I65/144)</f>
        <v>3.75</v>
      </c>
      <c r="K65" s="23" t="str">
        <f t="shared" ref="K65:K66" si="83">IF(OR(G65&gt;36,I65&gt;36),G65*I65/144,"")</f>
        <v/>
      </c>
      <c r="L65" s="13">
        <v>18</v>
      </c>
      <c r="M65" s="11" t="s">
        <v>24</v>
      </c>
      <c r="N65" s="14">
        <v>30</v>
      </c>
      <c r="O65" s="23">
        <f t="shared" ref="O65:O66" si="84">IF(OR(L65&gt;36,N65&gt;36),"",L65*N65/144)</f>
        <v>3.75</v>
      </c>
      <c r="P65" s="23" t="str">
        <f t="shared" ref="P65:P66" si="85">IF(OR(L65&gt;36,N65&gt;36),L65*N65/144,"")</f>
        <v/>
      </c>
      <c r="Q65" s="15" t="s">
        <v>25</v>
      </c>
      <c r="R65" s="11" t="s">
        <v>24</v>
      </c>
      <c r="S65" s="16" t="s">
        <v>25</v>
      </c>
      <c r="T65" s="23"/>
      <c r="U65" s="23"/>
      <c r="V65" s="17" t="s">
        <v>25</v>
      </c>
      <c r="W65" s="11" t="s">
        <v>24</v>
      </c>
      <c r="X65" s="18" t="s">
        <v>25</v>
      </c>
      <c r="Y65" s="23"/>
      <c r="Z65" s="23"/>
      <c r="AA65" s="19" t="s">
        <v>25</v>
      </c>
      <c r="AB65" s="11" t="s">
        <v>24</v>
      </c>
      <c r="AC65" s="20" t="s">
        <v>25</v>
      </c>
      <c r="AD65" s="23"/>
      <c r="AE65" s="23"/>
    </row>
    <row r="66" spans="1:31" x14ac:dyDescent="0.35">
      <c r="A66" s="40" t="s">
        <v>196</v>
      </c>
      <c r="B66" s="35" t="s">
        <v>197</v>
      </c>
      <c r="C66" s="21" t="s">
        <v>72</v>
      </c>
      <c r="D66" s="35" t="s">
        <v>36</v>
      </c>
      <c r="E66" s="35" t="s">
        <v>37</v>
      </c>
      <c r="F66" s="21" t="s">
        <v>994</v>
      </c>
      <c r="G66" s="10">
        <v>24</v>
      </c>
      <c r="H66" s="11" t="s">
        <v>24</v>
      </c>
      <c r="I66" s="12">
        <v>30</v>
      </c>
      <c r="J66" s="23">
        <f t="shared" si="82"/>
        <v>5</v>
      </c>
      <c r="K66" s="23" t="str">
        <f t="shared" si="83"/>
        <v/>
      </c>
      <c r="L66" s="13">
        <v>24</v>
      </c>
      <c r="M66" s="11" t="s">
        <v>24</v>
      </c>
      <c r="N66" s="14">
        <v>30</v>
      </c>
      <c r="O66" s="23">
        <f t="shared" si="84"/>
        <v>5</v>
      </c>
      <c r="P66" s="23" t="str">
        <f t="shared" si="85"/>
        <v/>
      </c>
      <c r="Q66" s="15">
        <v>36</v>
      </c>
      <c r="R66" s="11" t="s">
        <v>24</v>
      </c>
      <c r="S66" s="16">
        <v>48</v>
      </c>
      <c r="T66" s="23" t="str">
        <f t="shared" ref="T66" si="86">IF(OR(Q66&gt;36,S66&gt;36),"",Q66*S66/144)</f>
        <v/>
      </c>
      <c r="U66" s="23">
        <f t="shared" ref="U66" si="87">IF(OR(Q66&gt;36,S66&gt;36),Q66*S66/144,"")</f>
        <v>12</v>
      </c>
      <c r="V66" s="17">
        <v>48</v>
      </c>
      <c r="W66" s="11" t="s">
        <v>24</v>
      </c>
      <c r="X66" s="18">
        <v>60</v>
      </c>
      <c r="Y66" s="23" t="str">
        <f t="shared" ref="Y66" si="88">IF(OR(V66&gt;36,X66&gt;36),"",V66*X66/144)</f>
        <v/>
      </c>
      <c r="Z66" s="23">
        <f t="shared" ref="Z66" si="89">IF(OR(V66&gt;36,X66&gt;36),V66*X66/144,"")</f>
        <v>20</v>
      </c>
      <c r="AA66" s="19">
        <v>36</v>
      </c>
      <c r="AB66" s="11" t="s">
        <v>24</v>
      </c>
      <c r="AC66" s="20">
        <v>48</v>
      </c>
      <c r="AD66" s="23" t="str">
        <f t="shared" ref="AD66" si="90">IF(OR(AA66&gt;36,AC66&gt;36),"",AA66*AC66/144)</f>
        <v/>
      </c>
      <c r="AE66" s="23">
        <f t="shared" ref="AE66" si="91">IF(OR(AA66&gt;36,AC66&gt;36),AA66*AC66/144,"")</f>
        <v>12</v>
      </c>
    </row>
    <row r="67" spans="1:31" x14ac:dyDescent="0.35">
      <c r="A67" s="40" t="s">
        <v>198</v>
      </c>
      <c r="B67" s="35" t="s">
        <v>199</v>
      </c>
      <c r="C67" s="21" t="s">
        <v>72</v>
      </c>
      <c r="D67" s="35" t="s">
        <v>36</v>
      </c>
      <c r="E67" s="35" t="s">
        <v>37</v>
      </c>
      <c r="F67" s="21" t="s">
        <v>994</v>
      </c>
      <c r="G67" s="10">
        <v>48</v>
      </c>
      <c r="H67" s="11" t="s">
        <v>24</v>
      </c>
      <c r="I67" s="12">
        <v>48</v>
      </c>
      <c r="J67" s="23" t="str">
        <f t="shared" si="0"/>
        <v/>
      </c>
      <c r="K67" s="23">
        <f t="shared" si="1"/>
        <v>16</v>
      </c>
      <c r="L67" s="13">
        <v>48</v>
      </c>
      <c r="M67" s="11" t="s">
        <v>24</v>
      </c>
      <c r="N67" s="14">
        <v>48</v>
      </c>
      <c r="O67" s="23" t="str">
        <f t="shared" si="2"/>
        <v/>
      </c>
      <c r="P67" s="23">
        <f t="shared" si="3"/>
        <v>16</v>
      </c>
      <c r="Q67" s="15" t="s">
        <v>25</v>
      </c>
      <c r="R67" s="11" t="s">
        <v>24</v>
      </c>
      <c r="S67" s="16" t="s">
        <v>25</v>
      </c>
      <c r="T67" s="23"/>
      <c r="U67" s="23"/>
      <c r="V67" s="17" t="s">
        <v>25</v>
      </c>
      <c r="W67" s="11" t="s">
        <v>24</v>
      </c>
      <c r="X67" s="18" t="s">
        <v>25</v>
      </c>
      <c r="Y67" s="23"/>
      <c r="Z67" s="23"/>
      <c r="AA67" s="19" t="s">
        <v>25</v>
      </c>
      <c r="AB67" s="11" t="s">
        <v>24</v>
      </c>
      <c r="AC67" s="20" t="s">
        <v>25</v>
      </c>
      <c r="AD67" s="23"/>
      <c r="AE67" s="23"/>
    </row>
    <row r="68" spans="1:31" x14ac:dyDescent="0.35">
      <c r="A68" s="40" t="s">
        <v>203</v>
      </c>
      <c r="B68" s="35" t="s">
        <v>200</v>
      </c>
      <c r="C68" s="21" t="s">
        <v>72</v>
      </c>
      <c r="D68" s="35" t="s">
        <v>36</v>
      </c>
      <c r="E68" s="35" t="s">
        <v>37</v>
      </c>
      <c r="F68" s="21" t="s">
        <v>994</v>
      </c>
      <c r="G68" s="10">
        <v>24</v>
      </c>
      <c r="H68" s="11" t="s">
        <v>24</v>
      </c>
      <c r="I68" s="12">
        <v>30</v>
      </c>
      <c r="J68" s="23">
        <f t="shared" ref="J68:J70" si="92">IF(OR(G68&gt;36,I68&gt;36),"",G68*I68/144)</f>
        <v>5</v>
      </c>
      <c r="K68" s="23" t="str">
        <f t="shared" ref="K68:K70" si="93">IF(OR(G68&gt;36,I68&gt;36),G68*I68/144,"")</f>
        <v/>
      </c>
      <c r="L68" s="13">
        <v>24</v>
      </c>
      <c r="M68" s="11" t="s">
        <v>24</v>
      </c>
      <c r="N68" s="14">
        <v>30</v>
      </c>
      <c r="O68" s="23">
        <f t="shared" ref="O68:O70" si="94">IF(OR(L68&gt;36,N68&gt;36),"",L68*N68/144)</f>
        <v>5</v>
      </c>
      <c r="P68" s="23" t="str">
        <f t="shared" ref="P68:P70" si="95">IF(OR(L68&gt;36,N68&gt;36),L68*N68/144,"")</f>
        <v/>
      </c>
      <c r="Q68" s="15">
        <v>36</v>
      </c>
      <c r="R68" s="11" t="s">
        <v>24</v>
      </c>
      <c r="S68" s="16">
        <v>48</v>
      </c>
      <c r="T68" s="23" t="str">
        <f t="shared" ref="T68:T70" si="96">IF(OR(Q68&gt;36,S68&gt;36),"",Q68*S68/144)</f>
        <v/>
      </c>
      <c r="U68" s="23">
        <f t="shared" ref="U68:U70" si="97">IF(OR(Q68&gt;36,S68&gt;36),Q68*S68/144,"")</f>
        <v>12</v>
      </c>
      <c r="V68" s="17">
        <v>48</v>
      </c>
      <c r="W68" s="11" t="s">
        <v>24</v>
      </c>
      <c r="X68" s="18">
        <v>60</v>
      </c>
      <c r="Y68" s="23" t="str">
        <f t="shared" ref="Y68:Y70" si="98">IF(OR(V68&gt;36,X68&gt;36),"",V68*X68/144)</f>
        <v/>
      </c>
      <c r="Z68" s="23">
        <f t="shared" ref="Z68:Z70" si="99">IF(OR(V68&gt;36,X68&gt;36),V68*X68/144,"")</f>
        <v>20</v>
      </c>
      <c r="AA68" s="19">
        <v>36</v>
      </c>
      <c r="AB68" s="11" t="s">
        <v>24</v>
      </c>
      <c r="AC68" s="20">
        <v>48</v>
      </c>
      <c r="AD68" s="23" t="str">
        <f t="shared" ref="AD68:AD70" si="100">IF(OR(AA68&gt;36,AC68&gt;36),"",AA68*AC68/144)</f>
        <v/>
      </c>
      <c r="AE68" s="23">
        <f t="shared" ref="AE68:AE70" si="101">IF(OR(AA68&gt;36,AC68&gt;36),AA68*AC68/144,"")</f>
        <v>12</v>
      </c>
    </row>
    <row r="69" spans="1:31" x14ac:dyDescent="0.35">
      <c r="A69" s="40" t="s">
        <v>201</v>
      </c>
      <c r="B69" s="35" t="s">
        <v>202</v>
      </c>
      <c r="C69" s="21" t="s">
        <v>72</v>
      </c>
      <c r="D69" s="35" t="s">
        <v>36</v>
      </c>
      <c r="E69" s="35" t="s">
        <v>37</v>
      </c>
      <c r="F69" s="21" t="s">
        <v>994</v>
      </c>
      <c r="G69" s="10">
        <v>24</v>
      </c>
      <c r="H69" s="11" t="s">
        <v>24</v>
      </c>
      <c r="I69" s="12">
        <v>30</v>
      </c>
      <c r="J69" s="23">
        <f t="shared" si="92"/>
        <v>5</v>
      </c>
      <c r="K69" s="23" t="str">
        <f t="shared" si="93"/>
        <v/>
      </c>
      <c r="L69" s="13">
        <v>24</v>
      </c>
      <c r="M69" s="11" t="s">
        <v>24</v>
      </c>
      <c r="N69" s="14">
        <v>30</v>
      </c>
      <c r="O69" s="23">
        <f t="shared" si="94"/>
        <v>5</v>
      </c>
      <c r="P69" s="23" t="str">
        <f t="shared" si="95"/>
        <v/>
      </c>
      <c r="Q69" s="15">
        <v>36</v>
      </c>
      <c r="R69" s="11" t="s">
        <v>24</v>
      </c>
      <c r="S69" s="16">
        <v>48</v>
      </c>
      <c r="T69" s="23" t="str">
        <f t="shared" si="96"/>
        <v/>
      </c>
      <c r="U69" s="23">
        <f t="shared" si="97"/>
        <v>12</v>
      </c>
      <c r="V69" s="17">
        <v>48</v>
      </c>
      <c r="W69" s="11" t="s">
        <v>24</v>
      </c>
      <c r="X69" s="18">
        <v>60</v>
      </c>
      <c r="Y69" s="23" t="str">
        <f t="shared" si="98"/>
        <v/>
      </c>
      <c r="Z69" s="23">
        <f t="shared" si="99"/>
        <v>20</v>
      </c>
      <c r="AA69" s="19">
        <v>36</v>
      </c>
      <c r="AB69" s="11" t="s">
        <v>24</v>
      </c>
      <c r="AC69" s="20">
        <v>48</v>
      </c>
      <c r="AD69" s="23" t="str">
        <f t="shared" si="100"/>
        <v/>
      </c>
      <c r="AE69" s="23">
        <f t="shared" si="101"/>
        <v>12</v>
      </c>
    </row>
    <row r="70" spans="1:31" x14ac:dyDescent="0.35">
      <c r="A70" s="40" t="s">
        <v>204</v>
      </c>
      <c r="B70" s="35" t="s">
        <v>205</v>
      </c>
      <c r="C70" s="21" t="s">
        <v>72</v>
      </c>
      <c r="D70" s="35" t="s">
        <v>36</v>
      </c>
      <c r="E70" s="35" t="s">
        <v>37</v>
      </c>
      <c r="F70" s="21" t="s">
        <v>994</v>
      </c>
      <c r="G70" s="10">
        <v>24</v>
      </c>
      <c r="H70" s="11" t="s">
        <v>24</v>
      </c>
      <c r="I70" s="12">
        <v>30</v>
      </c>
      <c r="J70" s="23">
        <f t="shared" si="92"/>
        <v>5</v>
      </c>
      <c r="K70" s="23" t="str">
        <f t="shared" si="93"/>
        <v/>
      </c>
      <c r="L70" s="13">
        <v>24</v>
      </c>
      <c r="M70" s="11" t="s">
        <v>24</v>
      </c>
      <c r="N70" s="14">
        <v>30</v>
      </c>
      <c r="O70" s="23">
        <f t="shared" si="94"/>
        <v>5</v>
      </c>
      <c r="P70" s="23" t="str">
        <f t="shared" si="95"/>
        <v/>
      </c>
      <c r="Q70" s="15">
        <v>36</v>
      </c>
      <c r="R70" s="11" t="s">
        <v>24</v>
      </c>
      <c r="S70" s="16">
        <v>48</v>
      </c>
      <c r="T70" s="23" t="str">
        <f t="shared" si="96"/>
        <v/>
      </c>
      <c r="U70" s="23">
        <f t="shared" si="97"/>
        <v>12</v>
      </c>
      <c r="V70" s="17">
        <v>48</v>
      </c>
      <c r="W70" s="11" t="s">
        <v>24</v>
      </c>
      <c r="X70" s="18">
        <v>60</v>
      </c>
      <c r="Y70" s="23" t="str">
        <f t="shared" si="98"/>
        <v/>
      </c>
      <c r="Z70" s="23">
        <f t="shared" si="99"/>
        <v>20</v>
      </c>
      <c r="AA70" s="19">
        <v>36</v>
      </c>
      <c r="AB70" s="11" t="s">
        <v>24</v>
      </c>
      <c r="AC70" s="20">
        <v>48</v>
      </c>
      <c r="AD70" s="23" t="str">
        <f t="shared" si="100"/>
        <v/>
      </c>
      <c r="AE70" s="23">
        <f t="shared" si="101"/>
        <v>12</v>
      </c>
    </row>
    <row r="71" spans="1:31" x14ac:dyDescent="0.35">
      <c r="A71" s="40" t="s">
        <v>206</v>
      </c>
      <c r="B71" s="35" t="s">
        <v>207</v>
      </c>
      <c r="C71" s="21" t="s">
        <v>72</v>
      </c>
      <c r="D71" s="35" t="s">
        <v>37</v>
      </c>
      <c r="E71" s="35" t="s">
        <v>40</v>
      </c>
      <c r="F71" s="21" t="s">
        <v>994</v>
      </c>
      <c r="G71" s="10">
        <v>30</v>
      </c>
      <c r="H71" s="11" t="s">
        <v>24</v>
      </c>
      <c r="I71" s="12">
        <v>30</v>
      </c>
      <c r="J71" s="23">
        <f t="shared" ref="J71:J133" si="102">IF(OR(G71&gt;36,I71&gt;36),"",G71*I71/144)</f>
        <v>6.25</v>
      </c>
      <c r="K71" s="23" t="str">
        <f t="shared" ref="K71:K133" si="103">IF(OR(G71&gt;36,I71&gt;36),G71*I71/144,"")</f>
        <v/>
      </c>
      <c r="L71" s="13">
        <v>36</v>
      </c>
      <c r="M71" s="11" t="s">
        <v>24</v>
      </c>
      <c r="N71" s="14">
        <v>36</v>
      </c>
      <c r="O71" s="23">
        <f t="shared" ref="O71:O133" si="104">IF(OR(L71&gt;36,N71&gt;36),"",L71*N71/144)</f>
        <v>9</v>
      </c>
      <c r="P71" s="23" t="str">
        <f t="shared" ref="P71:P133" si="105">IF(OR(L71&gt;36,N71&gt;36),L71*N71/144,"")</f>
        <v/>
      </c>
      <c r="Q71" s="15">
        <v>36</v>
      </c>
      <c r="R71" s="11" t="s">
        <v>24</v>
      </c>
      <c r="S71" s="16">
        <v>36</v>
      </c>
      <c r="T71" s="23">
        <f t="shared" ref="T71:T133" si="106">IF(OR(Q71&gt;36,S71&gt;36),"",Q71*S71/144)</f>
        <v>9</v>
      </c>
      <c r="U71" s="23" t="str">
        <f t="shared" ref="U71:U133" si="107">IF(OR(Q71&gt;36,S71&gt;36),Q71*S71/144,"")</f>
        <v/>
      </c>
      <c r="V71" s="17">
        <v>48</v>
      </c>
      <c r="W71" s="11" t="s">
        <v>24</v>
      </c>
      <c r="X71" s="18">
        <v>48</v>
      </c>
      <c r="Y71" s="23" t="str">
        <f t="shared" ref="Y71:Y133" si="108">IF(OR(V71&gt;36,X71&gt;36),"",V71*X71/144)</f>
        <v/>
      </c>
      <c r="Z71" s="23">
        <f t="shared" ref="Z71:Z133" si="109">IF(OR(V71&gt;36,X71&gt;36),V71*X71/144,"")</f>
        <v>16</v>
      </c>
      <c r="AA71" s="19">
        <v>36</v>
      </c>
      <c r="AB71" s="11" t="s">
        <v>24</v>
      </c>
      <c r="AC71" s="20">
        <v>36</v>
      </c>
      <c r="AD71" s="23">
        <f t="shared" ref="AD71:AD132" si="110">IF(OR(AA71&gt;36,AC71&gt;36),"",AA71*AC71/144)</f>
        <v>9</v>
      </c>
      <c r="AE71" s="23" t="str">
        <f t="shared" ref="AE71:AE132" si="111">IF(OR(AA71&gt;36,AC71&gt;36),AA71*AC71/144,"")</f>
        <v/>
      </c>
    </row>
    <row r="72" spans="1:31" x14ac:dyDescent="0.35">
      <c r="A72" s="40" t="s">
        <v>208</v>
      </c>
      <c r="B72" s="35" t="s">
        <v>209</v>
      </c>
      <c r="C72" s="21" t="s">
        <v>72</v>
      </c>
      <c r="D72" s="35" t="s">
        <v>37</v>
      </c>
      <c r="E72" s="35" t="s">
        <v>40</v>
      </c>
      <c r="F72" s="21" t="s">
        <v>994</v>
      </c>
      <c r="G72" s="10">
        <v>36</v>
      </c>
      <c r="H72" s="11" t="s">
        <v>24</v>
      </c>
      <c r="I72" s="12">
        <v>24</v>
      </c>
      <c r="J72" s="23">
        <f t="shared" si="102"/>
        <v>6</v>
      </c>
      <c r="K72" s="23" t="str">
        <f t="shared" si="103"/>
        <v/>
      </c>
      <c r="L72" s="13">
        <v>42</v>
      </c>
      <c r="M72" s="11" t="s">
        <v>24</v>
      </c>
      <c r="N72" s="14">
        <v>30</v>
      </c>
      <c r="O72" s="23" t="str">
        <f t="shared" si="104"/>
        <v/>
      </c>
      <c r="P72" s="23">
        <f t="shared" si="105"/>
        <v>8.75</v>
      </c>
      <c r="Q72" s="15">
        <v>36</v>
      </c>
      <c r="R72" s="11" t="s">
        <v>24</v>
      </c>
      <c r="S72" s="16">
        <v>24</v>
      </c>
      <c r="T72" s="23">
        <f t="shared" si="106"/>
        <v>6</v>
      </c>
      <c r="U72" s="23" t="str">
        <f t="shared" si="107"/>
        <v/>
      </c>
      <c r="V72" s="17">
        <v>42</v>
      </c>
      <c r="W72" s="11" t="s">
        <v>24</v>
      </c>
      <c r="X72" s="18">
        <v>30</v>
      </c>
      <c r="Y72" s="23" t="str">
        <f t="shared" si="108"/>
        <v/>
      </c>
      <c r="Z72" s="23">
        <f t="shared" si="109"/>
        <v>8.75</v>
      </c>
      <c r="AA72" s="19">
        <v>42</v>
      </c>
      <c r="AB72" s="11" t="s">
        <v>24</v>
      </c>
      <c r="AC72" s="20">
        <v>30</v>
      </c>
      <c r="AD72" s="23" t="str">
        <f t="shared" si="110"/>
        <v/>
      </c>
      <c r="AE72" s="23">
        <f t="shared" si="111"/>
        <v>8.75</v>
      </c>
    </row>
    <row r="73" spans="1:31" x14ac:dyDescent="0.35">
      <c r="A73" s="40" t="s">
        <v>210</v>
      </c>
      <c r="B73" s="35" t="s">
        <v>211</v>
      </c>
      <c r="C73" s="21" t="s">
        <v>72</v>
      </c>
      <c r="D73" s="35" t="s">
        <v>135</v>
      </c>
      <c r="E73" s="35" t="s">
        <v>37</v>
      </c>
      <c r="F73" s="21" t="s">
        <v>994</v>
      </c>
      <c r="G73" s="10">
        <v>24</v>
      </c>
      <c r="H73" s="11" t="s">
        <v>24</v>
      </c>
      <c r="I73" s="12">
        <v>24</v>
      </c>
      <c r="J73" s="23">
        <f t="shared" si="102"/>
        <v>4</v>
      </c>
      <c r="K73" s="23" t="str">
        <f t="shared" si="103"/>
        <v/>
      </c>
      <c r="L73" s="13">
        <v>24</v>
      </c>
      <c r="M73" s="11" t="s">
        <v>24</v>
      </c>
      <c r="N73" s="14">
        <v>24</v>
      </c>
      <c r="O73" s="23">
        <f t="shared" si="104"/>
        <v>4</v>
      </c>
      <c r="P73" s="23" t="str">
        <f t="shared" si="105"/>
        <v/>
      </c>
      <c r="Q73" s="15">
        <v>30</v>
      </c>
      <c r="R73" s="11" t="s">
        <v>24</v>
      </c>
      <c r="S73" s="16">
        <v>30</v>
      </c>
      <c r="T73" s="23">
        <f t="shared" si="106"/>
        <v>6.25</v>
      </c>
      <c r="U73" s="23" t="str">
        <f t="shared" si="107"/>
        <v/>
      </c>
      <c r="V73" s="17">
        <v>36</v>
      </c>
      <c r="W73" s="11" t="s">
        <v>24</v>
      </c>
      <c r="X73" s="18">
        <v>36</v>
      </c>
      <c r="Y73" s="23">
        <f t="shared" si="108"/>
        <v>9</v>
      </c>
      <c r="Z73" s="23" t="str">
        <f t="shared" si="109"/>
        <v/>
      </c>
      <c r="AA73" s="19">
        <v>36</v>
      </c>
      <c r="AB73" s="11" t="s">
        <v>24</v>
      </c>
      <c r="AC73" s="20">
        <v>36</v>
      </c>
      <c r="AD73" s="23">
        <f t="shared" si="110"/>
        <v>9</v>
      </c>
      <c r="AE73" s="23" t="str">
        <f t="shared" si="111"/>
        <v/>
      </c>
    </row>
    <row r="74" spans="1:31" x14ac:dyDescent="0.35">
      <c r="A74" s="40" t="s">
        <v>212</v>
      </c>
      <c r="B74" s="35" t="s">
        <v>213</v>
      </c>
      <c r="C74" s="21" t="s">
        <v>72</v>
      </c>
      <c r="D74" s="35" t="s">
        <v>36</v>
      </c>
      <c r="E74" s="35" t="s">
        <v>37</v>
      </c>
      <c r="F74" s="21" t="s">
        <v>994</v>
      </c>
      <c r="G74" s="10">
        <v>24</v>
      </c>
      <c r="H74" s="11" t="s">
        <v>24</v>
      </c>
      <c r="I74" s="12">
        <v>24</v>
      </c>
      <c r="J74" s="23">
        <f t="shared" si="102"/>
        <v>4</v>
      </c>
      <c r="K74" s="23" t="str">
        <f t="shared" si="103"/>
        <v/>
      </c>
      <c r="L74" s="13">
        <v>24</v>
      </c>
      <c r="M74" s="11" t="s">
        <v>24</v>
      </c>
      <c r="N74" s="14">
        <v>24</v>
      </c>
      <c r="O74" s="23">
        <f t="shared" si="104"/>
        <v>4</v>
      </c>
      <c r="P74" s="23" t="str">
        <f t="shared" si="105"/>
        <v/>
      </c>
      <c r="Q74" s="15" t="s">
        <v>25</v>
      </c>
      <c r="R74" s="11" t="s">
        <v>24</v>
      </c>
      <c r="S74" s="16" t="s">
        <v>25</v>
      </c>
      <c r="T74" s="23"/>
      <c r="U74" s="23"/>
      <c r="V74" s="17" t="s">
        <v>25</v>
      </c>
      <c r="W74" s="11" t="s">
        <v>24</v>
      </c>
      <c r="X74" s="18" t="s">
        <v>25</v>
      </c>
      <c r="Y74" s="23"/>
      <c r="Z74" s="23"/>
      <c r="AA74" s="19" t="s">
        <v>25</v>
      </c>
      <c r="AB74" s="11" t="s">
        <v>24</v>
      </c>
      <c r="AC74" s="20" t="s">
        <v>25</v>
      </c>
      <c r="AD74" s="23"/>
      <c r="AE74" s="23"/>
    </row>
    <row r="75" spans="1:31" x14ac:dyDescent="0.35">
      <c r="A75" s="40" t="s">
        <v>216</v>
      </c>
      <c r="B75" s="35" t="s">
        <v>214</v>
      </c>
      <c r="C75" s="21" t="s">
        <v>72</v>
      </c>
      <c r="D75" s="35" t="s">
        <v>36</v>
      </c>
      <c r="E75" s="35" t="s">
        <v>37</v>
      </c>
      <c r="F75" s="21" t="s">
        <v>994</v>
      </c>
      <c r="G75" s="10">
        <v>24</v>
      </c>
      <c r="H75" s="11" t="s">
        <v>24</v>
      </c>
      <c r="I75" s="12">
        <v>30</v>
      </c>
      <c r="J75" s="23">
        <f t="shared" si="102"/>
        <v>5</v>
      </c>
      <c r="K75" s="23" t="str">
        <f t="shared" si="103"/>
        <v/>
      </c>
      <c r="L75" s="13">
        <v>24</v>
      </c>
      <c r="M75" s="11" t="s">
        <v>24</v>
      </c>
      <c r="N75" s="14">
        <v>30</v>
      </c>
      <c r="O75" s="23">
        <f t="shared" si="104"/>
        <v>5</v>
      </c>
      <c r="P75" s="23" t="str">
        <f t="shared" si="105"/>
        <v/>
      </c>
      <c r="Q75" s="15">
        <v>36</v>
      </c>
      <c r="R75" s="11" t="s">
        <v>24</v>
      </c>
      <c r="S75" s="16">
        <v>48</v>
      </c>
      <c r="T75" s="23" t="str">
        <f t="shared" si="106"/>
        <v/>
      </c>
      <c r="U75" s="23">
        <f t="shared" si="107"/>
        <v>12</v>
      </c>
      <c r="V75" s="17">
        <v>36</v>
      </c>
      <c r="W75" s="11" t="s">
        <v>24</v>
      </c>
      <c r="X75" s="18">
        <v>48</v>
      </c>
      <c r="Y75" s="23" t="str">
        <f t="shared" si="108"/>
        <v/>
      </c>
      <c r="Z75" s="23">
        <f t="shared" si="109"/>
        <v>12</v>
      </c>
      <c r="AA75" s="19" t="s">
        <v>25</v>
      </c>
      <c r="AB75" s="11" t="s">
        <v>24</v>
      </c>
      <c r="AC75" s="20" t="s">
        <v>25</v>
      </c>
      <c r="AD75" s="23"/>
      <c r="AE75" s="23"/>
    </row>
    <row r="76" spans="1:31" x14ac:dyDescent="0.35">
      <c r="A76" s="40" t="s">
        <v>215</v>
      </c>
      <c r="B76" s="35" t="s">
        <v>217</v>
      </c>
      <c r="C76" s="21" t="s">
        <v>72</v>
      </c>
      <c r="D76" s="35" t="s">
        <v>36</v>
      </c>
      <c r="E76" s="35" t="s">
        <v>37</v>
      </c>
      <c r="F76" s="21" t="s">
        <v>994</v>
      </c>
      <c r="G76" s="10">
        <v>24</v>
      </c>
      <c r="H76" s="11" t="s">
        <v>24</v>
      </c>
      <c r="I76" s="12">
        <v>30</v>
      </c>
      <c r="J76" s="23">
        <f t="shared" si="102"/>
        <v>5</v>
      </c>
      <c r="K76" s="23" t="str">
        <f t="shared" si="103"/>
        <v/>
      </c>
      <c r="L76" s="13">
        <v>24</v>
      </c>
      <c r="M76" s="11" t="s">
        <v>24</v>
      </c>
      <c r="N76" s="14">
        <v>30</v>
      </c>
      <c r="O76" s="23">
        <f t="shared" si="104"/>
        <v>5</v>
      </c>
      <c r="P76" s="23" t="str">
        <f t="shared" si="105"/>
        <v/>
      </c>
      <c r="Q76" s="15">
        <v>36</v>
      </c>
      <c r="R76" s="11" t="s">
        <v>24</v>
      </c>
      <c r="S76" s="16">
        <v>48</v>
      </c>
      <c r="T76" s="23" t="str">
        <f t="shared" si="106"/>
        <v/>
      </c>
      <c r="U76" s="23">
        <f t="shared" si="107"/>
        <v>12</v>
      </c>
      <c r="V76" s="17">
        <v>48</v>
      </c>
      <c r="W76" s="11" t="s">
        <v>24</v>
      </c>
      <c r="X76" s="18">
        <v>60</v>
      </c>
      <c r="Y76" s="23" t="str">
        <f t="shared" si="108"/>
        <v/>
      </c>
      <c r="Z76" s="23">
        <f t="shared" si="109"/>
        <v>20</v>
      </c>
      <c r="AA76" s="19" t="s">
        <v>25</v>
      </c>
      <c r="AB76" s="11" t="s">
        <v>24</v>
      </c>
      <c r="AC76" s="20" t="s">
        <v>25</v>
      </c>
      <c r="AD76" s="23"/>
      <c r="AE76" s="23"/>
    </row>
    <row r="77" spans="1:31" x14ac:dyDescent="0.35">
      <c r="A77" s="40" t="s">
        <v>218</v>
      </c>
      <c r="B77" s="35" t="s">
        <v>219</v>
      </c>
      <c r="C77" s="21" t="s">
        <v>72</v>
      </c>
      <c r="D77" s="35" t="s">
        <v>135</v>
      </c>
      <c r="E77" s="35" t="s">
        <v>37</v>
      </c>
      <c r="F77" s="21" t="s">
        <v>994</v>
      </c>
      <c r="G77" s="10">
        <v>24</v>
      </c>
      <c r="H77" s="11" t="s">
        <v>24</v>
      </c>
      <c r="I77" s="12">
        <v>24</v>
      </c>
      <c r="J77" s="23">
        <f t="shared" si="102"/>
        <v>4</v>
      </c>
      <c r="K77" s="23" t="str">
        <f t="shared" si="103"/>
        <v/>
      </c>
      <c r="L77" s="13">
        <v>24</v>
      </c>
      <c r="M77" s="11" t="s">
        <v>24</v>
      </c>
      <c r="N77" s="14">
        <v>24</v>
      </c>
      <c r="O77" s="23">
        <f t="shared" si="104"/>
        <v>4</v>
      </c>
      <c r="P77" s="23" t="str">
        <f t="shared" si="105"/>
        <v/>
      </c>
      <c r="Q77" s="15">
        <v>30</v>
      </c>
      <c r="R77" s="11" t="s">
        <v>24</v>
      </c>
      <c r="S77" s="16">
        <v>30</v>
      </c>
      <c r="T77" s="23">
        <f t="shared" si="106"/>
        <v>6.25</v>
      </c>
      <c r="U77" s="23" t="str">
        <f t="shared" si="107"/>
        <v/>
      </c>
      <c r="V77" s="17">
        <v>36</v>
      </c>
      <c r="W77" s="11" t="s">
        <v>24</v>
      </c>
      <c r="X77" s="18">
        <v>36</v>
      </c>
      <c r="Y77" s="23">
        <f t="shared" si="108"/>
        <v>9</v>
      </c>
      <c r="Z77" s="23" t="str">
        <f t="shared" si="109"/>
        <v/>
      </c>
      <c r="AA77" s="19">
        <v>48</v>
      </c>
      <c r="AB77" s="11" t="s">
        <v>24</v>
      </c>
      <c r="AC77" s="20">
        <v>48</v>
      </c>
      <c r="AD77" s="23" t="str">
        <f t="shared" si="110"/>
        <v/>
      </c>
      <c r="AE77" s="23">
        <f t="shared" si="111"/>
        <v>16</v>
      </c>
    </row>
    <row r="78" spans="1:31" x14ac:dyDescent="0.35">
      <c r="A78" s="40" t="s">
        <v>220</v>
      </c>
      <c r="B78" s="35" t="s">
        <v>221</v>
      </c>
      <c r="C78" s="21" t="s">
        <v>72</v>
      </c>
      <c r="D78" s="35" t="s">
        <v>36</v>
      </c>
      <c r="E78" s="35" t="s">
        <v>37</v>
      </c>
      <c r="F78" s="21" t="s">
        <v>994</v>
      </c>
      <c r="G78" s="10">
        <v>30</v>
      </c>
      <c r="H78" s="11" t="s">
        <v>24</v>
      </c>
      <c r="I78" s="12">
        <v>24</v>
      </c>
      <c r="J78" s="23">
        <f t="shared" si="102"/>
        <v>5</v>
      </c>
      <c r="K78" s="23" t="str">
        <f t="shared" si="103"/>
        <v/>
      </c>
      <c r="L78" s="13">
        <v>30</v>
      </c>
      <c r="M78" s="11" t="s">
        <v>24</v>
      </c>
      <c r="N78" s="14">
        <v>24</v>
      </c>
      <c r="O78" s="23">
        <f t="shared" si="104"/>
        <v>5</v>
      </c>
      <c r="P78" s="23" t="str">
        <f t="shared" si="105"/>
        <v/>
      </c>
      <c r="Q78" s="15">
        <v>42</v>
      </c>
      <c r="R78" s="11" t="s">
        <v>24</v>
      </c>
      <c r="S78" s="16">
        <v>24</v>
      </c>
      <c r="T78" s="23" t="str">
        <f t="shared" si="106"/>
        <v/>
      </c>
      <c r="U78" s="23">
        <f t="shared" si="107"/>
        <v>7</v>
      </c>
      <c r="V78" s="17">
        <v>48</v>
      </c>
      <c r="W78" s="11" t="s">
        <v>24</v>
      </c>
      <c r="X78" s="18">
        <v>30</v>
      </c>
      <c r="Y78" s="23" t="str">
        <f t="shared" si="108"/>
        <v/>
      </c>
      <c r="Z78" s="23">
        <f t="shared" si="109"/>
        <v>10</v>
      </c>
      <c r="AA78" s="19">
        <v>42</v>
      </c>
      <c r="AB78" s="11" t="s">
        <v>24</v>
      </c>
      <c r="AC78" s="20">
        <v>24</v>
      </c>
      <c r="AD78" s="23" t="str">
        <f t="shared" si="110"/>
        <v/>
      </c>
      <c r="AE78" s="23">
        <f t="shared" si="111"/>
        <v>7</v>
      </c>
    </row>
    <row r="79" spans="1:31" x14ac:dyDescent="0.35">
      <c r="A79" s="40" t="s">
        <v>222</v>
      </c>
      <c r="B79" s="35" t="s">
        <v>223</v>
      </c>
      <c r="C79" s="21" t="s">
        <v>72</v>
      </c>
      <c r="D79" s="35" t="s">
        <v>36</v>
      </c>
      <c r="E79" s="35" t="s">
        <v>37</v>
      </c>
      <c r="F79" s="21" t="s">
        <v>994</v>
      </c>
      <c r="G79" s="10">
        <v>30</v>
      </c>
      <c r="H79" s="11" t="s">
        <v>24</v>
      </c>
      <c r="I79" s="12">
        <v>24</v>
      </c>
      <c r="J79" s="23">
        <f t="shared" ref="J79" si="112">IF(OR(G79&gt;36,I79&gt;36),"",G79*I79/144)</f>
        <v>5</v>
      </c>
      <c r="K79" s="23" t="str">
        <f t="shared" ref="K79" si="113">IF(OR(G79&gt;36,I79&gt;36),G79*I79/144,"")</f>
        <v/>
      </c>
      <c r="L79" s="13">
        <v>30</v>
      </c>
      <c r="M79" s="11" t="s">
        <v>24</v>
      </c>
      <c r="N79" s="14">
        <v>24</v>
      </c>
      <c r="O79" s="23">
        <f t="shared" ref="O79" si="114">IF(OR(L79&gt;36,N79&gt;36),"",L79*N79/144)</f>
        <v>5</v>
      </c>
      <c r="P79" s="23" t="str">
        <f t="shared" ref="P79" si="115">IF(OR(L79&gt;36,N79&gt;36),L79*N79/144,"")</f>
        <v/>
      </c>
      <c r="Q79" s="15">
        <v>42</v>
      </c>
      <c r="R79" s="11" t="s">
        <v>24</v>
      </c>
      <c r="S79" s="16">
        <v>24</v>
      </c>
      <c r="T79" s="23" t="str">
        <f t="shared" ref="T79" si="116">IF(OR(Q79&gt;36,S79&gt;36),"",Q79*S79/144)</f>
        <v/>
      </c>
      <c r="U79" s="23">
        <f t="shared" ref="U79" si="117">IF(OR(Q79&gt;36,S79&gt;36),Q79*S79/144,"")</f>
        <v>7</v>
      </c>
      <c r="V79" s="17">
        <v>48</v>
      </c>
      <c r="W79" s="11" t="s">
        <v>24</v>
      </c>
      <c r="X79" s="18">
        <v>30</v>
      </c>
      <c r="Y79" s="23" t="str">
        <f t="shared" ref="Y79" si="118">IF(OR(V79&gt;36,X79&gt;36),"",V79*X79/144)</f>
        <v/>
      </c>
      <c r="Z79" s="23">
        <f t="shared" ref="Z79" si="119">IF(OR(V79&gt;36,X79&gt;36),V79*X79/144,"")</f>
        <v>10</v>
      </c>
      <c r="AA79" s="19">
        <v>42</v>
      </c>
      <c r="AB79" s="11" t="s">
        <v>24</v>
      </c>
      <c r="AC79" s="20">
        <v>24</v>
      </c>
      <c r="AD79" s="23" t="str">
        <f t="shared" ref="AD79" si="120">IF(OR(AA79&gt;36,AC79&gt;36),"",AA79*AC79/144)</f>
        <v/>
      </c>
      <c r="AE79" s="23">
        <f t="shared" ref="AE79" si="121">IF(OR(AA79&gt;36,AC79&gt;36),AA79*AC79/144,"")</f>
        <v>7</v>
      </c>
    </row>
    <row r="80" spans="1:31" ht="29" x14ac:dyDescent="0.35">
      <c r="A80" s="40" t="s">
        <v>224</v>
      </c>
      <c r="B80" s="35" t="s">
        <v>225</v>
      </c>
      <c r="C80" s="21" t="s">
        <v>72</v>
      </c>
      <c r="D80" s="35" t="s">
        <v>36</v>
      </c>
      <c r="E80" s="35" t="s">
        <v>37</v>
      </c>
      <c r="F80" s="21" t="s">
        <v>994</v>
      </c>
      <c r="G80" s="10">
        <v>30</v>
      </c>
      <c r="H80" s="11" t="s">
        <v>24</v>
      </c>
      <c r="I80" s="12">
        <v>36</v>
      </c>
      <c r="J80" s="23">
        <f t="shared" si="102"/>
        <v>7.5</v>
      </c>
      <c r="K80" s="23" t="str">
        <f t="shared" si="103"/>
        <v/>
      </c>
      <c r="L80" s="13">
        <v>30</v>
      </c>
      <c r="M80" s="11" t="s">
        <v>24</v>
      </c>
      <c r="N80" s="14">
        <v>36</v>
      </c>
      <c r="O80" s="23">
        <f t="shared" si="104"/>
        <v>7.5</v>
      </c>
      <c r="P80" s="23" t="str">
        <f t="shared" si="105"/>
        <v/>
      </c>
      <c r="Q80" s="15" t="s">
        <v>25</v>
      </c>
      <c r="R80" s="11" t="s">
        <v>24</v>
      </c>
      <c r="S80" s="16" t="s">
        <v>25</v>
      </c>
      <c r="T80" s="23"/>
      <c r="U80" s="23"/>
      <c r="V80" s="17" t="s">
        <v>25</v>
      </c>
      <c r="W80" s="11" t="s">
        <v>24</v>
      </c>
      <c r="X80" s="18" t="s">
        <v>25</v>
      </c>
      <c r="Y80" s="23"/>
      <c r="Z80" s="23"/>
      <c r="AA80" s="19" t="s">
        <v>25</v>
      </c>
      <c r="AB80" s="11" t="s">
        <v>24</v>
      </c>
      <c r="AC80" s="20" t="s">
        <v>25</v>
      </c>
      <c r="AD80" s="23"/>
      <c r="AE80" s="23"/>
    </row>
    <row r="81" spans="1:31" x14ac:dyDescent="0.35">
      <c r="A81" s="40" t="s">
        <v>226</v>
      </c>
      <c r="B81" s="35" t="s">
        <v>227</v>
      </c>
      <c r="C81" s="21" t="s">
        <v>72</v>
      </c>
      <c r="D81" s="35" t="s">
        <v>36</v>
      </c>
      <c r="E81" s="35" t="s">
        <v>37</v>
      </c>
      <c r="F81" s="21" t="s">
        <v>994</v>
      </c>
      <c r="G81" s="10">
        <v>30</v>
      </c>
      <c r="H81" s="11" t="s">
        <v>24</v>
      </c>
      <c r="I81" s="12">
        <v>18</v>
      </c>
      <c r="J81" s="23">
        <f t="shared" si="102"/>
        <v>3.75</v>
      </c>
      <c r="K81" s="23" t="str">
        <f t="shared" si="103"/>
        <v/>
      </c>
      <c r="L81" s="13">
        <v>30</v>
      </c>
      <c r="M81" s="11" t="s">
        <v>24</v>
      </c>
      <c r="N81" s="14">
        <v>18</v>
      </c>
      <c r="O81" s="23">
        <f t="shared" si="104"/>
        <v>3.75</v>
      </c>
      <c r="P81" s="23" t="str">
        <f t="shared" si="105"/>
        <v/>
      </c>
      <c r="Q81" s="15" t="s">
        <v>25</v>
      </c>
      <c r="R81" s="11" t="s">
        <v>24</v>
      </c>
      <c r="S81" s="16" t="s">
        <v>25</v>
      </c>
      <c r="T81" s="23"/>
      <c r="U81" s="23"/>
      <c r="V81" s="17" t="s">
        <v>25</v>
      </c>
      <c r="W81" s="11" t="s">
        <v>24</v>
      </c>
      <c r="X81" s="18" t="s">
        <v>25</v>
      </c>
      <c r="Y81" s="23"/>
      <c r="Z81" s="23"/>
      <c r="AA81" s="19" t="s">
        <v>25</v>
      </c>
      <c r="AB81" s="11" t="s">
        <v>24</v>
      </c>
      <c r="AC81" s="20" t="s">
        <v>25</v>
      </c>
      <c r="AD81" s="23"/>
      <c r="AE81" s="23"/>
    </row>
    <row r="82" spans="1:31" x14ac:dyDescent="0.35">
      <c r="A82" s="40" t="s">
        <v>228</v>
      </c>
      <c r="B82" s="35" t="s">
        <v>229</v>
      </c>
      <c r="C82" s="21" t="s">
        <v>72</v>
      </c>
      <c r="D82" s="35" t="s">
        <v>36</v>
      </c>
      <c r="E82" s="35" t="s">
        <v>37</v>
      </c>
      <c r="F82" s="21" t="s">
        <v>994</v>
      </c>
      <c r="G82" s="10">
        <v>24</v>
      </c>
      <c r="H82" s="11" t="s">
        <v>24</v>
      </c>
      <c r="I82" s="12">
        <v>12</v>
      </c>
      <c r="J82" s="23">
        <f t="shared" si="102"/>
        <v>2</v>
      </c>
      <c r="K82" s="23" t="str">
        <f t="shared" si="103"/>
        <v/>
      </c>
      <c r="L82" s="13">
        <v>24</v>
      </c>
      <c r="M82" s="11" t="s">
        <v>24</v>
      </c>
      <c r="N82" s="14">
        <v>12</v>
      </c>
      <c r="O82" s="23">
        <f t="shared" si="104"/>
        <v>2</v>
      </c>
      <c r="P82" s="23" t="str">
        <f t="shared" si="105"/>
        <v/>
      </c>
      <c r="Q82" s="15" t="s">
        <v>25</v>
      </c>
      <c r="R82" s="11" t="s">
        <v>24</v>
      </c>
      <c r="S82" s="16" t="s">
        <v>25</v>
      </c>
      <c r="T82" s="23"/>
      <c r="U82" s="23"/>
      <c r="V82" s="17" t="s">
        <v>25</v>
      </c>
      <c r="W82" s="11" t="s">
        <v>24</v>
      </c>
      <c r="X82" s="18" t="s">
        <v>25</v>
      </c>
      <c r="Y82" s="23"/>
      <c r="Z82" s="23"/>
      <c r="AA82" s="19" t="s">
        <v>25</v>
      </c>
      <c r="AB82" s="11" t="s">
        <v>24</v>
      </c>
      <c r="AC82" s="20" t="s">
        <v>25</v>
      </c>
      <c r="AD82" s="23"/>
      <c r="AE82" s="23"/>
    </row>
    <row r="83" spans="1:31" x14ac:dyDescent="0.35">
      <c r="A83" s="40" t="s">
        <v>230</v>
      </c>
      <c r="B83" s="35" t="s">
        <v>231</v>
      </c>
      <c r="C83" s="21" t="s">
        <v>72</v>
      </c>
      <c r="D83" s="35" t="s">
        <v>36</v>
      </c>
      <c r="E83" s="35" t="s">
        <v>37</v>
      </c>
      <c r="F83" s="21" t="s">
        <v>994</v>
      </c>
      <c r="G83" s="10">
        <v>30</v>
      </c>
      <c r="H83" s="11" t="s">
        <v>24</v>
      </c>
      <c r="I83" s="12">
        <v>24</v>
      </c>
      <c r="J83" s="23">
        <f t="shared" si="102"/>
        <v>5</v>
      </c>
      <c r="K83" s="23" t="str">
        <f t="shared" si="103"/>
        <v/>
      </c>
      <c r="L83" s="13">
        <v>30</v>
      </c>
      <c r="M83" s="11" t="s">
        <v>24</v>
      </c>
      <c r="N83" s="14">
        <v>24</v>
      </c>
      <c r="O83" s="23">
        <f t="shared" si="104"/>
        <v>5</v>
      </c>
      <c r="P83" s="23" t="str">
        <f t="shared" si="105"/>
        <v/>
      </c>
      <c r="Q83" s="15" t="s">
        <v>25</v>
      </c>
      <c r="R83" s="11" t="s">
        <v>24</v>
      </c>
      <c r="S83" s="16" t="s">
        <v>25</v>
      </c>
      <c r="T83" s="23"/>
      <c r="U83" s="23"/>
      <c r="V83" s="17" t="s">
        <v>25</v>
      </c>
      <c r="W83" s="11" t="s">
        <v>24</v>
      </c>
      <c r="X83" s="18" t="s">
        <v>25</v>
      </c>
      <c r="Y83" s="23"/>
      <c r="Z83" s="23"/>
      <c r="AA83" s="19" t="s">
        <v>25</v>
      </c>
      <c r="AB83" s="11" t="s">
        <v>24</v>
      </c>
      <c r="AC83" s="20" t="s">
        <v>25</v>
      </c>
      <c r="AD83" s="23"/>
      <c r="AE83" s="23"/>
    </row>
    <row r="84" spans="1:31" x14ac:dyDescent="0.35">
      <c r="A84" s="40" t="s">
        <v>233</v>
      </c>
      <c r="B84" s="35" t="s">
        <v>232</v>
      </c>
      <c r="C84" s="21" t="s">
        <v>72</v>
      </c>
      <c r="D84" s="35" t="s">
        <v>36</v>
      </c>
      <c r="E84" s="35" t="s">
        <v>37</v>
      </c>
      <c r="F84" s="21" t="s">
        <v>994</v>
      </c>
      <c r="G84" s="10">
        <v>36</v>
      </c>
      <c r="H84" s="11" t="s">
        <v>24</v>
      </c>
      <c r="I84" s="12">
        <v>12</v>
      </c>
      <c r="J84" s="23">
        <f t="shared" si="102"/>
        <v>3</v>
      </c>
      <c r="K84" s="23" t="str">
        <f t="shared" si="103"/>
        <v/>
      </c>
      <c r="L84" s="13">
        <v>54</v>
      </c>
      <c r="M84" s="11" t="s">
        <v>24</v>
      </c>
      <c r="N84" s="14">
        <v>18</v>
      </c>
      <c r="O84" s="23" t="str">
        <f t="shared" si="104"/>
        <v/>
      </c>
      <c r="P84" s="23">
        <f t="shared" si="105"/>
        <v>6.75</v>
      </c>
      <c r="Q84" s="15">
        <v>54</v>
      </c>
      <c r="R84" s="11" t="s">
        <v>24</v>
      </c>
      <c r="S84" s="16">
        <v>18</v>
      </c>
      <c r="T84" s="23" t="str">
        <f t="shared" si="106"/>
        <v/>
      </c>
      <c r="U84" s="23">
        <f t="shared" si="107"/>
        <v>6.75</v>
      </c>
      <c r="V84" s="17">
        <v>54</v>
      </c>
      <c r="W84" s="11" t="s">
        <v>24</v>
      </c>
      <c r="X84" s="18">
        <v>18</v>
      </c>
      <c r="Y84" s="23" t="str">
        <f t="shared" si="108"/>
        <v/>
      </c>
      <c r="Z84" s="23">
        <f t="shared" si="109"/>
        <v>6.75</v>
      </c>
      <c r="AA84" s="19">
        <v>54</v>
      </c>
      <c r="AB84" s="11" t="s">
        <v>24</v>
      </c>
      <c r="AC84" s="20">
        <v>18</v>
      </c>
      <c r="AD84" s="23" t="str">
        <f t="shared" si="110"/>
        <v/>
      </c>
      <c r="AE84" s="23">
        <f t="shared" si="111"/>
        <v>6.75</v>
      </c>
    </row>
    <row r="85" spans="1:31" x14ac:dyDescent="0.35">
      <c r="A85" s="40" t="s">
        <v>234</v>
      </c>
      <c r="B85" s="35" t="s">
        <v>232</v>
      </c>
      <c r="C85" s="21" t="s">
        <v>72</v>
      </c>
      <c r="D85" s="35" t="s">
        <v>36</v>
      </c>
      <c r="E85" s="35" t="s">
        <v>37</v>
      </c>
      <c r="F85" s="21" t="s">
        <v>994</v>
      </c>
      <c r="G85" s="10">
        <v>36</v>
      </c>
      <c r="H85" s="11" t="s">
        <v>24</v>
      </c>
      <c r="I85" s="12">
        <v>12</v>
      </c>
      <c r="J85" s="23">
        <f t="shared" ref="J85" si="122">IF(OR(G85&gt;36,I85&gt;36),"",G85*I85/144)</f>
        <v>3</v>
      </c>
      <c r="K85" s="23" t="str">
        <f t="shared" ref="K85" si="123">IF(OR(G85&gt;36,I85&gt;36),G85*I85/144,"")</f>
        <v/>
      </c>
      <c r="L85" s="13">
        <v>54</v>
      </c>
      <c r="M85" s="11" t="s">
        <v>24</v>
      </c>
      <c r="N85" s="14">
        <v>18</v>
      </c>
      <c r="O85" s="23" t="str">
        <f t="shared" ref="O85" si="124">IF(OR(L85&gt;36,N85&gt;36),"",L85*N85/144)</f>
        <v/>
      </c>
      <c r="P85" s="23">
        <f t="shared" ref="P85" si="125">IF(OR(L85&gt;36,N85&gt;36),L85*N85/144,"")</f>
        <v>6.75</v>
      </c>
      <c r="Q85" s="15">
        <v>54</v>
      </c>
      <c r="R85" s="11" t="s">
        <v>24</v>
      </c>
      <c r="S85" s="16">
        <v>18</v>
      </c>
      <c r="T85" s="23" t="str">
        <f t="shared" ref="T85" si="126">IF(OR(Q85&gt;36,S85&gt;36),"",Q85*S85/144)</f>
        <v/>
      </c>
      <c r="U85" s="23">
        <f t="shared" ref="U85" si="127">IF(OR(Q85&gt;36,S85&gt;36),Q85*S85/144,"")</f>
        <v>6.75</v>
      </c>
      <c r="V85" s="17">
        <v>54</v>
      </c>
      <c r="W85" s="11" t="s">
        <v>24</v>
      </c>
      <c r="X85" s="18">
        <v>18</v>
      </c>
      <c r="Y85" s="23" t="str">
        <f t="shared" ref="Y85" si="128">IF(OR(V85&gt;36,X85&gt;36),"",V85*X85/144)</f>
        <v/>
      </c>
      <c r="Z85" s="23">
        <f t="shared" ref="Z85" si="129">IF(OR(V85&gt;36,X85&gt;36),V85*X85/144,"")</f>
        <v>6.75</v>
      </c>
      <c r="AA85" s="19">
        <v>54</v>
      </c>
      <c r="AB85" s="11" t="s">
        <v>24</v>
      </c>
      <c r="AC85" s="20">
        <v>18</v>
      </c>
      <c r="AD85" s="23" t="str">
        <f t="shared" ref="AD85" si="130">IF(OR(AA85&gt;36,AC85&gt;36),"",AA85*AC85/144)</f>
        <v/>
      </c>
      <c r="AE85" s="23">
        <f t="shared" ref="AE85" si="131">IF(OR(AA85&gt;36,AC85&gt;36),AA85*AC85/144,"")</f>
        <v>6.75</v>
      </c>
    </row>
    <row r="86" spans="1:31" x14ac:dyDescent="0.35">
      <c r="A86" s="40" t="s">
        <v>235</v>
      </c>
      <c r="B86" s="35" t="s">
        <v>232</v>
      </c>
      <c r="C86" s="21" t="s">
        <v>72</v>
      </c>
      <c r="D86" s="35" t="s">
        <v>36</v>
      </c>
      <c r="E86" s="35" t="s">
        <v>37</v>
      </c>
      <c r="F86" s="21" t="s">
        <v>994</v>
      </c>
      <c r="G86" s="10">
        <v>24</v>
      </c>
      <c r="H86" s="11" t="s">
        <v>24</v>
      </c>
      <c r="I86" s="12">
        <v>30</v>
      </c>
      <c r="J86" s="23">
        <f t="shared" si="102"/>
        <v>5</v>
      </c>
      <c r="K86" s="23" t="str">
        <f t="shared" si="103"/>
        <v/>
      </c>
      <c r="L86" s="13">
        <v>30</v>
      </c>
      <c r="M86" s="11" t="s">
        <v>24</v>
      </c>
      <c r="N86" s="14">
        <v>36</v>
      </c>
      <c r="O86" s="23">
        <f t="shared" si="104"/>
        <v>7.5</v>
      </c>
      <c r="P86" s="23" t="str">
        <f t="shared" si="105"/>
        <v/>
      </c>
      <c r="Q86" s="15">
        <v>36</v>
      </c>
      <c r="R86" s="11" t="s">
        <v>24</v>
      </c>
      <c r="S86" s="16">
        <v>48</v>
      </c>
      <c r="T86" s="23" t="str">
        <f t="shared" si="106"/>
        <v/>
      </c>
      <c r="U86" s="23">
        <f t="shared" si="107"/>
        <v>12</v>
      </c>
      <c r="V86" s="17">
        <v>48</v>
      </c>
      <c r="W86" s="11" t="s">
        <v>24</v>
      </c>
      <c r="X86" s="18">
        <v>60</v>
      </c>
      <c r="Y86" s="23" t="str">
        <f t="shared" si="108"/>
        <v/>
      </c>
      <c r="Z86" s="23">
        <f t="shared" si="109"/>
        <v>20</v>
      </c>
      <c r="AA86" s="19">
        <v>36</v>
      </c>
      <c r="AB86" s="11" t="s">
        <v>24</v>
      </c>
      <c r="AC86" s="20">
        <v>48</v>
      </c>
      <c r="AD86" s="23" t="str">
        <f t="shared" si="110"/>
        <v/>
      </c>
      <c r="AE86" s="23">
        <f t="shared" si="111"/>
        <v>12</v>
      </c>
    </row>
    <row r="87" spans="1:31" x14ac:dyDescent="0.35">
      <c r="A87" s="40" t="s">
        <v>236</v>
      </c>
      <c r="B87" s="35" t="s">
        <v>232</v>
      </c>
      <c r="C87" s="21" t="s">
        <v>72</v>
      </c>
      <c r="D87" s="35" t="s">
        <v>36</v>
      </c>
      <c r="E87" s="35" t="s">
        <v>37</v>
      </c>
      <c r="F87" s="21" t="s">
        <v>994</v>
      </c>
      <c r="G87" s="10">
        <v>24</v>
      </c>
      <c r="H87" s="11" t="s">
        <v>24</v>
      </c>
      <c r="I87" s="12">
        <v>30</v>
      </c>
      <c r="J87" s="23">
        <f t="shared" ref="J87" si="132">IF(OR(G87&gt;36,I87&gt;36),"",G87*I87/144)</f>
        <v>5</v>
      </c>
      <c r="K87" s="23" t="str">
        <f t="shared" ref="K87" si="133">IF(OR(G87&gt;36,I87&gt;36),G87*I87/144,"")</f>
        <v/>
      </c>
      <c r="L87" s="13">
        <v>30</v>
      </c>
      <c r="M87" s="11" t="s">
        <v>24</v>
      </c>
      <c r="N87" s="14">
        <v>36</v>
      </c>
      <c r="O87" s="23">
        <f t="shared" ref="O87" si="134">IF(OR(L87&gt;36,N87&gt;36),"",L87*N87/144)</f>
        <v>7.5</v>
      </c>
      <c r="P87" s="23" t="str">
        <f t="shared" ref="P87" si="135">IF(OR(L87&gt;36,N87&gt;36),L87*N87/144,"")</f>
        <v/>
      </c>
      <c r="Q87" s="15">
        <v>36</v>
      </c>
      <c r="R87" s="11" t="s">
        <v>24</v>
      </c>
      <c r="S87" s="16">
        <v>48</v>
      </c>
      <c r="T87" s="23" t="str">
        <f t="shared" ref="T87" si="136">IF(OR(Q87&gt;36,S87&gt;36),"",Q87*S87/144)</f>
        <v/>
      </c>
      <c r="U87" s="23">
        <f t="shared" ref="U87" si="137">IF(OR(Q87&gt;36,S87&gt;36),Q87*S87/144,"")</f>
        <v>12</v>
      </c>
      <c r="V87" s="17">
        <v>48</v>
      </c>
      <c r="W87" s="11" t="s">
        <v>24</v>
      </c>
      <c r="X87" s="18">
        <v>60</v>
      </c>
      <c r="Y87" s="23" t="str">
        <f t="shared" ref="Y87" si="138">IF(OR(V87&gt;36,X87&gt;36),"",V87*X87/144)</f>
        <v/>
      </c>
      <c r="Z87" s="23">
        <f t="shared" ref="Z87" si="139">IF(OR(V87&gt;36,X87&gt;36),V87*X87/144,"")</f>
        <v>20</v>
      </c>
      <c r="AA87" s="19">
        <v>36</v>
      </c>
      <c r="AB87" s="11" t="s">
        <v>24</v>
      </c>
      <c r="AC87" s="20">
        <v>48</v>
      </c>
      <c r="AD87" s="23" t="str">
        <f t="shared" ref="AD87" si="140">IF(OR(AA87&gt;36,AC87&gt;36),"",AA87*AC87/144)</f>
        <v/>
      </c>
      <c r="AE87" s="23">
        <f t="shared" ref="AE87" si="141">IF(OR(AA87&gt;36,AC87&gt;36),AA87*AC87/144,"")</f>
        <v>12</v>
      </c>
    </row>
    <row r="88" spans="1:31" x14ac:dyDescent="0.35">
      <c r="A88" s="40" t="s">
        <v>237</v>
      </c>
      <c r="B88" s="35" t="s">
        <v>238</v>
      </c>
      <c r="C88" s="21" t="s">
        <v>72</v>
      </c>
      <c r="D88" s="35" t="s">
        <v>36</v>
      </c>
      <c r="E88" s="35" t="s">
        <v>37</v>
      </c>
      <c r="F88" s="21" t="s">
        <v>994</v>
      </c>
      <c r="G88" s="10">
        <v>30</v>
      </c>
      <c r="H88" s="11" t="s">
        <v>24</v>
      </c>
      <c r="I88" s="12">
        <v>24</v>
      </c>
      <c r="J88" s="23">
        <f t="shared" si="102"/>
        <v>5</v>
      </c>
      <c r="K88" s="23" t="str">
        <f t="shared" si="103"/>
        <v/>
      </c>
      <c r="L88" s="13">
        <v>30</v>
      </c>
      <c r="M88" s="11" t="s">
        <v>24</v>
      </c>
      <c r="N88" s="14">
        <v>24</v>
      </c>
      <c r="O88" s="23">
        <f t="shared" si="104"/>
        <v>5</v>
      </c>
      <c r="P88" s="23" t="str">
        <f t="shared" si="105"/>
        <v/>
      </c>
      <c r="Q88" s="15">
        <v>36</v>
      </c>
      <c r="R88" s="11" t="s">
        <v>24</v>
      </c>
      <c r="S88" s="16">
        <v>30</v>
      </c>
      <c r="T88" s="23">
        <f t="shared" si="106"/>
        <v>7.5</v>
      </c>
      <c r="U88" s="23" t="str">
        <f t="shared" si="107"/>
        <v/>
      </c>
      <c r="V88" s="17" t="s">
        <v>25</v>
      </c>
      <c r="W88" s="11" t="s">
        <v>24</v>
      </c>
      <c r="X88" s="18" t="s">
        <v>25</v>
      </c>
      <c r="Y88" s="23"/>
      <c r="Z88" s="23"/>
      <c r="AA88" s="19">
        <v>36</v>
      </c>
      <c r="AB88" s="11" t="s">
        <v>24</v>
      </c>
      <c r="AC88" s="20">
        <v>30</v>
      </c>
      <c r="AD88" s="23">
        <f t="shared" si="110"/>
        <v>7.5</v>
      </c>
      <c r="AE88" s="23" t="str">
        <f t="shared" si="111"/>
        <v/>
      </c>
    </row>
    <row r="89" spans="1:31" x14ac:dyDescent="0.35">
      <c r="A89" s="40" t="s">
        <v>239</v>
      </c>
      <c r="B89" s="35" t="s">
        <v>238</v>
      </c>
      <c r="C89" s="21" t="s">
        <v>72</v>
      </c>
      <c r="D89" s="35" t="s">
        <v>36</v>
      </c>
      <c r="E89" s="35" t="s">
        <v>37</v>
      </c>
      <c r="F89" s="21" t="s">
        <v>994</v>
      </c>
      <c r="G89" s="10">
        <v>30</v>
      </c>
      <c r="H89" s="11" t="s">
        <v>24</v>
      </c>
      <c r="I89" s="12">
        <v>24</v>
      </c>
      <c r="J89" s="23">
        <f t="shared" ref="J89" si="142">IF(OR(G89&gt;36,I89&gt;36),"",G89*I89/144)</f>
        <v>5</v>
      </c>
      <c r="K89" s="23" t="str">
        <f t="shared" ref="K89" si="143">IF(OR(G89&gt;36,I89&gt;36),G89*I89/144,"")</f>
        <v/>
      </c>
      <c r="L89" s="13">
        <v>30</v>
      </c>
      <c r="M89" s="11" t="s">
        <v>24</v>
      </c>
      <c r="N89" s="14">
        <v>24</v>
      </c>
      <c r="O89" s="23">
        <f t="shared" ref="O89" si="144">IF(OR(L89&gt;36,N89&gt;36),"",L89*N89/144)</f>
        <v>5</v>
      </c>
      <c r="P89" s="23" t="str">
        <f t="shared" ref="P89" si="145">IF(OR(L89&gt;36,N89&gt;36),L89*N89/144,"")</f>
        <v/>
      </c>
      <c r="Q89" s="15">
        <v>36</v>
      </c>
      <c r="R89" s="11" t="s">
        <v>24</v>
      </c>
      <c r="S89" s="16">
        <v>30</v>
      </c>
      <c r="T89" s="23">
        <f t="shared" ref="T89" si="146">IF(OR(Q89&gt;36,S89&gt;36),"",Q89*S89/144)</f>
        <v>7.5</v>
      </c>
      <c r="U89" s="23" t="str">
        <f t="shared" ref="U89" si="147">IF(OR(Q89&gt;36,S89&gt;36),Q89*S89/144,"")</f>
        <v/>
      </c>
      <c r="V89" s="17" t="s">
        <v>25</v>
      </c>
      <c r="W89" s="11" t="s">
        <v>24</v>
      </c>
      <c r="X89" s="18" t="s">
        <v>25</v>
      </c>
      <c r="Y89" s="23"/>
      <c r="Z89" s="23"/>
      <c r="AA89" s="19">
        <v>36</v>
      </c>
      <c r="AB89" s="11" t="s">
        <v>24</v>
      </c>
      <c r="AC89" s="20">
        <v>30</v>
      </c>
      <c r="AD89" s="23">
        <f t="shared" ref="AD89" si="148">IF(OR(AA89&gt;36,AC89&gt;36),"",AA89*AC89/144)</f>
        <v>7.5</v>
      </c>
      <c r="AE89" s="23" t="str">
        <f t="shared" ref="AE89" si="149">IF(OR(AA89&gt;36,AC89&gt;36),AA89*AC89/144,"")</f>
        <v/>
      </c>
    </row>
    <row r="90" spans="1:31" x14ac:dyDescent="0.35">
      <c r="A90" s="40" t="s">
        <v>240</v>
      </c>
      <c r="B90" s="35" t="s">
        <v>241</v>
      </c>
      <c r="C90" s="21" t="s">
        <v>72</v>
      </c>
      <c r="D90" s="35" t="s">
        <v>36</v>
      </c>
      <c r="E90" s="35" t="s">
        <v>37</v>
      </c>
      <c r="F90" s="21" t="s">
        <v>994</v>
      </c>
      <c r="G90" s="10">
        <v>30</v>
      </c>
      <c r="H90" s="11" t="s">
        <v>24</v>
      </c>
      <c r="I90" s="12">
        <v>24</v>
      </c>
      <c r="J90" s="23">
        <f t="shared" ref="J90" si="150">IF(OR(G90&gt;36,I90&gt;36),"",G90*I90/144)</f>
        <v>5</v>
      </c>
      <c r="K90" s="23" t="str">
        <f t="shared" ref="K90" si="151">IF(OR(G90&gt;36,I90&gt;36),G90*I90/144,"")</f>
        <v/>
      </c>
      <c r="L90" s="13">
        <v>30</v>
      </c>
      <c r="M90" s="11" t="s">
        <v>24</v>
      </c>
      <c r="N90" s="14">
        <v>24</v>
      </c>
      <c r="O90" s="23">
        <f t="shared" si="104"/>
        <v>5</v>
      </c>
      <c r="P90" s="23" t="str">
        <f t="shared" si="105"/>
        <v/>
      </c>
      <c r="Q90" s="15" t="s">
        <v>25</v>
      </c>
      <c r="R90" s="11" t="s">
        <v>24</v>
      </c>
      <c r="S90" s="16" t="s">
        <v>25</v>
      </c>
      <c r="T90" s="23"/>
      <c r="U90" s="23"/>
      <c r="V90" s="17" t="s">
        <v>25</v>
      </c>
      <c r="W90" s="11" t="s">
        <v>24</v>
      </c>
      <c r="X90" s="18" t="s">
        <v>25</v>
      </c>
      <c r="Y90" s="23"/>
      <c r="Z90" s="23"/>
      <c r="AA90" s="19" t="s">
        <v>25</v>
      </c>
      <c r="AB90" s="11" t="s">
        <v>24</v>
      </c>
      <c r="AC90" s="20" t="s">
        <v>25</v>
      </c>
      <c r="AD90" s="23"/>
      <c r="AE90" s="23"/>
    </row>
    <row r="91" spans="1:31" x14ac:dyDescent="0.35">
      <c r="A91" s="40" t="s">
        <v>242</v>
      </c>
      <c r="B91" s="35" t="s">
        <v>243</v>
      </c>
      <c r="C91" s="21" t="s">
        <v>72</v>
      </c>
      <c r="D91" s="35" t="s">
        <v>36</v>
      </c>
      <c r="E91" s="35" t="s">
        <v>37</v>
      </c>
      <c r="F91" s="21" t="s">
        <v>994</v>
      </c>
      <c r="G91" s="10">
        <v>48</v>
      </c>
      <c r="H91" s="11" t="s">
        <v>24</v>
      </c>
      <c r="I91" s="12">
        <v>24</v>
      </c>
      <c r="J91" s="23" t="str">
        <f t="shared" si="102"/>
        <v/>
      </c>
      <c r="K91" s="23">
        <f t="shared" si="103"/>
        <v>8</v>
      </c>
      <c r="L91" s="13">
        <v>48</v>
      </c>
      <c r="M91" s="11" t="s">
        <v>24</v>
      </c>
      <c r="N91" s="14">
        <v>24</v>
      </c>
      <c r="O91" s="23" t="str">
        <f t="shared" si="104"/>
        <v/>
      </c>
      <c r="P91" s="23">
        <f t="shared" si="105"/>
        <v>8</v>
      </c>
      <c r="Q91" s="15" t="s">
        <v>25</v>
      </c>
      <c r="R91" s="11" t="s">
        <v>24</v>
      </c>
      <c r="S91" s="16" t="s">
        <v>25</v>
      </c>
      <c r="T91" s="23"/>
      <c r="U91" s="23"/>
      <c r="V91" s="17" t="s">
        <v>25</v>
      </c>
      <c r="W91" s="11" t="s">
        <v>24</v>
      </c>
      <c r="X91" s="18" t="s">
        <v>25</v>
      </c>
      <c r="Y91" s="23"/>
      <c r="Z91" s="23"/>
      <c r="AA91" s="19" t="s">
        <v>25</v>
      </c>
      <c r="AB91" s="11" t="s">
        <v>24</v>
      </c>
      <c r="AC91" s="20" t="s">
        <v>25</v>
      </c>
      <c r="AD91" s="23"/>
      <c r="AE91" s="23"/>
    </row>
    <row r="92" spans="1:31" x14ac:dyDescent="0.35">
      <c r="A92" s="40" t="s">
        <v>244</v>
      </c>
      <c r="B92" s="35" t="s">
        <v>245</v>
      </c>
      <c r="C92" s="21" t="s">
        <v>72</v>
      </c>
      <c r="D92" s="35" t="s">
        <v>36</v>
      </c>
      <c r="E92" s="35" t="s">
        <v>37</v>
      </c>
      <c r="F92" s="21" t="s">
        <v>994</v>
      </c>
      <c r="G92" s="10">
        <v>60</v>
      </c>
      <c r="H92" s="11" t="s">
        <v>24</v>
      </c>
      <c r="I92" s="12">
        <v>24</v>
      </c>
      <c r="J92" s="23" t="str">
        <f t="shared" si="102"/>
        <v/>
      </c>
      <c r="K92" s="23">
        <f t="shared" si="103"/>
        <v>10</v>
      </c>
      <c r="L92" s="13">
        <v>60</v>
      </c>
      <c r="M92" s="11" t="s">
        <v>24</v>
      </c>
      <c r="N92" s="14">
        <v>24</v>
      </c>
      <c r="O92" s="23" t="str">
        <f t="shared" si="104"/>
        <v/>
      </c>
      <c r="P92" s="23">
        <f t="shared" si="105"/>
        <v>10</v>
      </c>
      <c r="Q92" s="15" t="s">
        <v>25</v>
      </c>
      <c r="R92" s="11" t="s">
        <v>24</v>
      </c>
      <c r="S92" s="16" t="s">
        <v>25</v>
      </c>
      <c r="T92" s="23"/>
      <c r="U92" s="23"/>
      <c r="V92" s="17" t="s">
        <v>25</v>
      </c>
      <c r="W92" s="11" t="s">
        <v>24</v>
      </c>
      <c r="X92" s="18" t="s">
        <v>25</v>
      </c>
      <c r="Y92" s="23"/>
      <c r="Z92" s="23"/>
      <c r="AA92" s="19" t="s">
        <v>25</v>
      </c>
      <c r="AB92" s="11" t="s">
        <v>24</v>
      </c>
      <c r="AC92" s="20" t="s">
        <v>25</v>
      </c>
      <c r="AD92" s="23"/>
      <c r="AE92" s="23"/>
    </row>
    <row r="93" spans="1:31" x14ac:dyDescent="0.35">
      <c r="A93" s="40" t="s">
        <v>246</v>
      </c>
      <c r="B93" s="35" t="s">
        <v>247</v>
      </c>
      <c r="C93" s="21" t="s">
        <v>72</v>
      </c>
      <c r="D93" s="35" t="s">
        <v>36</v>
      </c>
      <c r="E93" s="35" t="s">
        <v>37</v>
      </c>
      <c r="F93" s="21" t="s">
        <v>994</v>
      </c>
      <c r="G93" s="10">
        <v>30</v>
      </c>
      <c r="H93" s="11" t="s">
        <v>24</v>
      </c>
      <c r="I93" s="12">
        <v>30</v>
      </c>
      <c r="J93" s="23">
        <f t="shared" si="102"/>
        <v>6.25</v>
      </c>
      <c r="K93" s="23" t="str">
        <f t="shared" si="103"/>
        <v/>
      </c>
      <c r="L93" s="13">
        <v>30</v>
      </c>
      <c r="M93" s="11" t="s">
        <v>24</v>
      </c>
      <c r="N93" s="14">
        <v>30</v>
      </c>
      <c r="O93" s="23">
        <f t="shared" si="104"/>
        <v>6.25</v>
      </c>
      <c r="P93" s="23" t="str">
        <f t="shared" si="105"/>
        <v/>
      </c>
      <c r="Q93" s="15" t="s">
        <v>25</v>
      </c>
      <c r="R93" s="11" t="s">
        <v>24</v>
      </c>
      <c r="S93" s="16" t="s">
        <v>25</v>
      </c>
      <c r="T93" s="23"/>
      <c r="U93" s="23"/>
      <c r="V93" s="17" t="s">
        <v>25</v>
      </c>
      <c r="W93" s="11" t="s">
        <v>24</v>
      </c>
      <c r="X93" s="18" t="s">
        <v>25</v>
      </c>
      <c r="Y93" s="23"/>
      <c r="Z93" s="23"/>
      <c r="AA93" s="19" t="s">
        <v>25</v>
      </c>
      <c r="AB93" s="11" t="s">
        <v>24</v>
      </c>
      <c r="AC93" s="20" t="s">
        <v>25</v>
      </c>
      <c r="AD93" s="23"/>
      <c r="AE93" s="23"/>
    </row>
    <row r="94" spans="1:31" x14ac:dyDescent="0.35">
      <c r="A94" s="40" t="s">
        <v>248</v>
      </c>
      <c r="B94" s="35" t="s">
        <v>249</v>
      </c>
      <c r="C94" s="21" t="s">
        <v>72</v>
      </c>
      <c r="D94" s="35" t="s">
        <v>36</v>
      </c>
      <c r="E94" s="35" t="s">
        <v>37</v>
      </c>
      <c r="F94" s="21" t="s">
        <v>994</v>
      </c>
      <c r="G94" s="10">
        <v>24</v>
      </c>
      <c r="H94" s="11" t="s">
        <v>24</v>
      </c>
      <c r="I94" s="12">
        <v>30</v>
      </c>
      <c r="J94" s="23">
        <f t="shared" si="102"/>
        <v>5</v>
      </c>
      <c r="K94" s="23" t="str">
        <f t="shared" si="103"/>
        <v/>
      </c>
      <c r="L94" s="13">
        <v>30</v>
      </c>
      <c r="M94" s="11" t="s">
        <v>24</v>
      </c>
      <c r="N94" s="14">
        <v>36</v>
      </c>
      <c r="O94" s="23">
        <f t="shared" si="104"/>
        <v>7.5</v>
      </c>
      <c r="P94" s="23" t="str">
        <f t="shared" si="105"/>
        <v/>
      </c>
      <c r="Q94" s="15" t="s">
        <v>25</v>
      </c>
      <c r="R94" s="11" t="s">
        <v>24</v>
      </c>
      <c r="S94" s="16" t="s">
        <v>25</v>
      </c>
      <c r="T94" s="23"/>
      <c r="U94" s="23"/>
      <c r="V94" s="17" t="s">
        <v>25</v>
      </c>
      <c r="W94" s="11" t="s">
        <v>24</v>
      </c>
      <c r="X94" s="18" t="s">
        <v>25</v>
      </c>
      <c r="Y94" s="23"/>
      <c r="Z94" s="23"/>
      <c r="AA94" s="19" t="s">
        <v>25</v>
      </c>
      <c r="AB94" s="11" t="s">
        <v>24</v>
      </c>
      <c r="AC94" s="20" t="s">
        <v>25</v>
      </c>
      <c r="AD94" s="23"/>
      <c r="AE94" s="23"/>
    </row>
    <row r="95" spans="1:31" x14ac:dyDescent="0.35">
      <c r="A95" s="40" t="s">
        <v>250</v>
      </c>
      <c r="B95" s="35" t="s">
        <v>251</v>
      </c>
      <c r="C95" s="21" t="s">
        <v>72</v>
      </c>
      <c r="D95" s="35" t="s">
        <v>36</v>
      </c>
      <c r="E95" s="35" t="s">
        <v>37</v>
      </c>
      <c r="F95" s="21" t="s">
        <v>994</v>
      </c>
      <c r="G95" s="10">
        <v>24</v>
      </c>
      <c r="H95" s="11" t="s">
        <v>24</v>
      </c>
      <c r="I95" s="12">
        <v>30</v>
      </c>
      <c r="J95" s="23">
        <f t="shared" ref="J95" si="152">IF(OR(G95&gt;36,I95&gt;36),"",G95*I95/144)</f>
        <v>5</v>
      </c>
      <c r="K95" s="23" t="str">
        <f t="shared" ref="K95" si="153">IF(OR(G95&gt;36,I95&gt;36),G95*I95/144,"")</f>
        <v/>
      </c>
      <c r="L95" s="13">
        <v>30</v>
      </c>
      <c r="M95" s="11" t="s">
        <v>24</v>
      </c>
      <c r="N95" s="14">
        <v>36</v>
      </c>
      <c r="O95" s="23">
        <f t="shared" ref="O95" si="154">IF(OR(L95&gt;36,N95&gt;36),"",L95*N95/144)</f>
        <v>7.5</v>
      </c>
      <c r="P95" s="23" t="str">
        <f t="shared" ref="P95" si="155">IF(OR(L95&gt;36,N95&gt;36),L95*N95/144,"")</f>
        <v/>
      </c>
      <c r="Q95" s="15" t="s">
        <v>25</v>
      </c>
      <c r="R95" s="11" t="s">
        <v>24</v>
      </c>
      <c r="S95" s="16" t="s">
        <v>25</v>
      </c>
      <c r="T95" s="23"/>
      <c r="U95" s="23"/>
      <c r="V95" s="17" t="s">
        <v>25</v>
      </c>
      <c r="W95" s="11" t="s">
        <v>24</v>
      </c>
      <c r="X95" s="18" t="s">
        <v>25</v>
      </c>
      <c r="Y95" s="23"/>
      <c r="Z95" s="23"/>
      <c r="AA95" s="19" t="s">
        <v>25</v>
      </c>
      <c r="AB95" s="11" t="s">
        <v>24</v>
      </c>
      <c r="AC95" s="20" t="s">
        <v>25</v>
      </c>
      <c r="AD95" s="23"/>
      <c r="AE95" s="23"/>
    </row>
    <row r="96" spans="1:31" x14ac:dyDescent="0.35">
      <c r="A96" s="40" t="s">
        <v>252</v>
      </c>
      <c r="B96" s="35" t="s">
        <v>253</v>
      </c>
      <c r="C96" s="21" t="s">
        <v>72</v>
      </c>
      <c r="D96" s="35" t="s">
        <v>135</v>
      </c>
      <c r="E96" s="35" t="s">
        <v>37</v>
      </c>
      <c r="F96" s="21" t="s">
        <v>994</v>
      </c>
      <c r="G96" s="10">
        <v>24</v>
      </c>
      <c r="H96" s="11" t="s">
        <v>24</v>
      </c>
      <c r="I96" s="12">
        <v>24</v>
      </c>
      <c r="J96" s="23">
        <f t="shared" si="102"/>
        <v>4</v>
      </c>
      <c r="K96" s="23" t="str">
        <f t="shared" si="103"/>
        <v/>
      </c>
      <c r="L96" s="13">
        <v>30</v>
      </c>
      <c r="M96" s="11" t="s">
        <v>24</v>
      </c>
      <c r="N96" s="14">
        <v>30</v>
      </c>
      <c r="O96" s="23">
        <f t="shared" si="104"/>
        <v>6.25</v>
      </c>
      <c r="P96" s="23" t="str">
        <f t="shared" si="105"/>
        <v/>
      </c>
      <c r="Q96" s="15">
        <v>36</v>
      </c>
      <c r="R96" s="11" t="s">
        <v>24</v>
      </c>
      <c r="S96" s="16">
        <v>36</v>
      </c>
      <c r="T96" s="23">
        <f t="shared" si="106"/>
        <v>9</v>
      </c>
      <c r="U96" s="23" t="str">
        <f t="shared" si="107"/>
        <v/>
      </c>
      <c r="V96" s="17">
        <v>48</v>
      </c>
      <c r="W96" s="11" t="s">
        <v>24</v>
      </c>
      <c r="X96" s="18">
        <v>48</v>
      </c>
      <c r="Y96" s="23" t="str">
        <f t="shared" si="108"/>
        <v/>
      </c>
      <c r="Z96" s="23">
        <f t="shared" si="109"/>
        <v>16</v>
      </c>
      <c r="AA96" s="19">
        <v>36</v>
      </c>
      <c r="AB96" s="11" t="s">
        <v>24</v>
      </c>
      <c r="AC96" s="20">
        <v>36</v>
      </c>
      <c r="AD96" s="23">
        <f t="shared" si="110"/>
        <v>9</v>
      </c>
      <c r="AE96" s="23" t="str">
        <f t="shared" si="111"/>
        <v/>
      </c>
    </row>
    <row r="97" spans="1:31" x14ac:dyDescent="0.35">
      <c r="A97" s="40" t="s">
        <v>254</v>
      </c>
      <c r="B97" s="35" t="s">
        <v>255</v>
      </c>
      <c r="C97" s="21" t="s">
        <v>72</v>
      </c>
      <c r="D97" s="35" t="s">
        <v>40</v>
      </c>
      <c r="E97" s="35" t="s">
        <v>37</v>
      </c>
      <c r="F97" s="21" t="s">
        <v>994</v>
      </c>
      <c r="G97" s="10">
        <v>24</v>
      </c>
      <c r="H97" s="11" t="s">
        <v>24</v>
      </c>
      <c r="I97" s="12">
        <v>30</v>
      </c>
      <c r="J97" s="23">
        <f t="shared" si="102"/>
        <v>5</v>
      </c>
      <c r="K97" s="23" t="str">
        <f t="shared" si="103"/>
        <v/>
      </c>
      <c r="L97" s="13">
        <v>24</v>
      </c>
      <c r="M97" s="11" t="s">
        <v>24</v>
      </c>
      <c r="N97" s="14">
        <v>30</v>
      </c>
      <c r="O97" s="23">
        <f t="shared" si="104"/>
        <v>5</v>
      </c>
      <c r="P97" s="23" t="str">
        <f t="shared" si="105"/>
        <v/>
      </c>
      <c r="Q97" s="15">
        <v>36</v>
      </c>
      <c r="R97" s="11" t="s">
        <v>24</v>
      </c>
      <c r="S97" s="16">
        <v>36</v>
      </c>
      <c r="T97" s="23">
        <f t="shared" ref="T97" si="156">IF(OR(Q97&gt;36,S97&gt;36),"",Q97*S97/144)</f>
        <v>9</v>
      </c>
      <c r="U97" s="23" t="str">
        <f t="shared" ref="U97" si="157">IF(OR(Q97&gt;36,S97&gt;36),Q97*S97/144,"")</f>
        <v/>
      </c>
      <c r="V97" s="17">
        <v>48</v>
      </c>
      <c r="W97" s="11" t="s">
        <v>24</v>
      </c>
      <c r="X97" s="18">
        <v>48</v>
      </c>
      <c r="Y97" s="23" t="str">
        <f t="shared" ref="Y97" si="158">IF(OR(V97&gt;36,X97&gt;36),"",V97*X97/144)</f>
        <v/>
      </c>
      <c r="Z97" s="23">
        <f t="shared" ref="Z97" si="159">IF(OR(V97&gt;36,X97&gt;36),V97*X97/144,"")</f>
        <v>16</v>
      </c>
      <c r="AA97" s="19">
        <v>36</v>
      </c>
      <c r="AB97" s="11" t="s">
        <v>24</v>
      </c>
      <c r="AC97" s="20">
        <v>36</v>
      </c>
      <c r="AD97" s="23">
        <f t="shared" ref="AD97" si="160">IF(OR(AA97&gt;36,AC97&gt;36),"",AA97*AC97/144)</f>
        <v>9</v>
      </c>
      <c r="AE97" s="23" t="str">
        <f t="shared" ref="AE97" si="161">IF(OR(AA97&gt;36,AC97&gt;36),AA97*AC97/144,"")</f>
        <v/>
      </c>
    </row>
    <row r="98" spans="1:31" x14ac:dyDescent="0.35">
      <c r="A98" s="40" t="s">
        <v>256</v>
      </c>
      <c r="B98" s="35" t="s">
        <v>257</v>
      </c>
      <c r="C98" s="21" t="s">
        <v>72</v>
      </c>
      <c r="D98" s="35" t="s">
        <v>36</v>
      </c>
      <c r="E98" s="35" t="s">
        <v>37</v>
      </c>
      <c r="F98" s="21" t="s">
        <v>994</v>
      </c>
      <c r="G98" s="10">
        <v>30</v>
      </c>
      <c r="H98" s="11" t="s">
        <v>24</v>
      </c>
      <c r="I98" s="12">
        <v>24</v>
      </c>
      <c r="J98" s="23">
        <f t="shared" si="102"/>
        <v>5</v>
      </c>
      <c r="K98" s="23" t="str">
        <f t="shared" si="103"/>
        <v/>
      </c>
      <c r="L98" s="13">
        <v>30</v>
      </c>
      <c r="M98" s="11" t="s">
        <v>24</v>
      </c>
      <c r="N98" s="14">
        <v>24</v>
      </c>
      <c r="O98" s="23">
        <f t="shared" si="104"/>
        <v>5</v>
      </c>
      <c r="P98" s="23" t="str">
        <f t="shared" si="105"/>
        <v/>
      </c>
      <c r="Q98" s="15">
        <v>30</v>
      </c>
      <c r="R98" s="11" t="s">
        <v>24</v>
      </c>
      <c r="S98" s="16">
        <v>24</v>
      </c>
      <c r="T98" s="23">
        <f t="shared" si="106"/>
        <v>5</v>
      </c>
      <c r="U98" s="23" t="str">
        <f t="shared" si="107"/>
        <v/>
      </c>
      <c r="V98" s="17">
        <v>48</v>
      </c>
      <c r="W98" s="11" t="s">
        <v>24</v>
      </c>
      <c r="X98" s="18">
        <v>36</v>
      </c>
      <c r="Y98" s="23" t="str">
        <f t="shared" si="108"/>
        <v/>
      </c>
      <c r="Z98" s="23">
        <f t="shared" si="109"/>
        <v>12</v>
      </c>
      <c r="AA98" s="19">
        <v>48</v>
      </c>
      <c r="AB98" s="11" t="s">
        <v>24</v>
      </c>
      <c r="AC98" s="20">
        <v>36</v>
      </c>
      <c r="AD98" s="23" t="str">
        <f t="shared" si="110"/>
        <v/>
      </c>
      <c r="AE98" s="23">
        <f t="shared" si="111"/>
        <v>12</v>
      </c>
    </row>
    <row r="99" spans="1:31" x14ac:dyDescent="0.35">
      <c r="A99" s="40" t="s">
        <v>258</v>
      </c>
      <c r="B99" s="35" t="s">
        <v>259</v>
      </c>
      <c r="C99" s="21" t="s">
        <v>72</v>
      </c>
      <c r="D99" s="35" t="s">
        <v>36</v>
      </c>
      <c r="E99" s="35" t="s">
        <v>37</v>
      </c>
      <c r="F99" s="21" t="s">
        <v>994</v>
      </c>
      <c r="G99" s="10">
        <v>30</v>
      </c>
      <c r="H99" s="11" t="s">
        <v>24</v>
      </c>
      <c r="I99" s="12">
        <v>24</v>
      </c>
      <c r="J99" s="23">
        <f t="shared" si="102"/>
        <v>5</v>
      </c>
      <c r="K99" s="23" t="str">
        <f t="shared" si="103"/>
        <v/>
      </c>
      <c r="L99" s="13">
        <v>30</v>
      </c>
      <c r="M99" s="11" t="s">
        <v>24</v>
      </c>
      <c r="N99" s="14">
        <v>24</v>
      </c>
      <c r="O99" s="23">
        <f t="shared" si="104"/>
        <v>5</v>
      </c>
      <c r="P99" s="23" t="str">
        <f t="shared" si="105"/>
        <v/>
      </c>
      <c r="Q99" s="15">
        <v>48</v>
      </c>
      <c r="R99" s="11" t="s">
        <v>24</v>
      </c>
      <c r="S99" s="16">
        <v>36</v>
      </c>
      <c r="T99" s="23" t="str">
        <f t="shared" si="106"/>
        <v/>
      </c>
      <c r="U99" s="23">
        <f t="shared" si="107"/>
        <v>12</v>
      </c>
      <c r="V99" s="17">
        <v>48</v>
      </c>
      <c r="W99" s="11" t="s">
        <v>24</v>
      </c>
      <c r="X99" s="18">
        <v>36</v>
      </c>
      <c r="Y99" s="23" t="str">
        <f t="shared" si="108"/>
        <v/>
      </c>
      <c r="Z99" s="23">
        <f t="shared" si="109"/>
        <v>12</v>
      </c>
      <c r="AA99" s="19">
        <v>48</v>
      </c>
      <c r="AB99" s="11" t="s">
        <v>24</v>
      </c>
      <c r="AC99" s="20">
        <v>36</v>
      </c>
      <c r="AD99" s="23" t="str">
        <f t="shared" si="110"/>
        <v/>
      </c>
      <c r="AE99" s="23">
        <f t="shared" si="111"/>
        <v>12</v>
      </c>
    </row>
    <row r="100" spans="1:31" x14ac:dyDescent="0.35">
      <c r="A100" s="40" t="s">
        <v>260</v>
      </c>
      <c r="B100" s="35" t="s">
        <v>261</v>
      </c>
      <c r="C100" s="21" t="s">
        <v>72</v>
      </c>
      <c r="D100" s="35" t="s">
        <v>36</v>
      </c>
      <c r="E100" s="35" t="s">
        <v>37</v>
      </c>
      <c r="F100" s="21" t="s">
        <v>994</v>
      </c>
      <c r="G100" s="10">
        <v>18</v>
      </c>
      <c r="H100" s="11" t="s">
        <v>24</v>
      </c>
      <c r="I100" s="12">
        <v>24</v>
      </c>
      <c r="J100" s="23">
        <f t="shared" si="102"/>
        <v>3</v>
      </c>
      <c r="K100" s="23" t="str">
        <f t="shared" si="103"/>
        <v/>
      </c>
      <c r="L100" s="13">
        <v>18</v>
      </c>
      <c r="M100" s="11" t="s">
        <v>24</v>
      </c>
      <c r="N100" s="14">
        <v>24</v>
      </c>
      <c r="O100" s="23">
        <f t="shared" si="104"/>
        <v>3</v>
      </c>
      <c r="P100" s="23" t="str">
        <f t="shared" si="105"/>
        <v/>
      </c>
      <c r="Q100" s="15" t="s">
        <v>25</v>
      </c>
      <c r="R100" s="11" t="s">
        <v>24</v>
      </c>
      <c r="S100" s="16" t="s">
        <v>25</v>
      </c>
      <c r="T100" s="23"/>
      <c r="U100" s="23"/>
      <c r="V100" s="17" t="s">
        <v>25</v>
      </c>
      <c r="W100" s="11" t="s">
        <v>24</v>
      </c>
      <c r="X100" s="18" t="s">
        <v>25</v>
      </c>
      <c r="Y100" s="23"/>
      <c r="Z100" s="23"/>
      <c r="AA100" s="19" t="s">
        <v>25</v>
      </c>
      <c r="AB100" s="11" t="s">
        <v>24</v>
      </c>
      <c r="AC100" s="20" t="s">
        <v>25</v>
      </c>
      <c r="AD100" s="23"/>
      <c r="AE100" s="23"/>
    </row>
    <row r="101" spans="1:31" x14ac:dyDescent="0.35">
      <c r="A101" s="40" t="s">
        <v>262</v>
      </c>
      <c r="B101" s="35" t="s">
        <v>263</v>
      </c>
      <c r="C101" s="21" t="s">
        <v>72</v>
      </c>
      <c r="D101" s="35" t="s">
        <v>36</v>
      </c>
      <c r="E101" s="35" t="s">
        <v>37</v>
      </c>
      <c r="F101" s="21" t="s">
        <v>994</v>
      </c>
      <c r="G101" s="10">
        <v>12</v>
      </c>
      <c r="H101" s="11" t="s">
        <v>24</v>
      </c>
      <c r="I101" s="12">
        <v>18</v>
      </c>
      <c r="J101" s="23">
        <f t="shared" si="102"/>
        <v>1.5</v>
      </c>
      <c r="K101" s="23" t="str">
        <f t="shared" si="103"/>
        <v/>
      </c>
      <c r="L101" s="13">
        <v>12</v>
      </c>
      <c r="M101" s="11" t="s">
        <v>24</v>
      </c>
      <c r="N101" s="14">
        <v>18</v>
      </c>
      <c r="O101" s="23">
        <f t="shared" si="104"/>
        <v>1.5</v>
      </c>
      <c r="P101" s="23" t="str">
        <f t="shared" si="105"/>
        <v/>
      </c>
      <c r="Q101" s="15" t="s">
        <v>25</v>
      </c>
      <c r="R101" s="11" t="s">
        <v>24</v>
      </c>
      <c r="S101" s="16" t="s">
        <v>25</v>
      </c>
      <c r="T101" s="23"/>
      <c r="U101" s="23"/>
      <c r="V101" s="17" t="s">
        <v>25</v>
      </c>
      <c r="W101" s="11" t="s">
        <v>24</v>
      </c>
      <c r="X101" s="18" t="s">
        <v>25</v>
      </c>
      <c r="Y101" s="23"/>
      <c r="Z101" s="23"/>
      <c r="AA101" s="19" t="s">
        <v>25</v>
      </c>
      <c r="AB101" s="11" t="s">
        <v>24</v>
      </c>
      <c r="AC101" s="20" t="s">
        <v>25</v>
      </c>
      <c r="AD101" s="23"/>
      <c r="AE101" s="23"/>
    </row>
    <row r="102" spans="1:31" x14ac:dyDescent="0.35">
      <c r="A102" s="40" t="s">
        <v>264</v>
      </c>
      <c r="B102" s="35" t="s">
        <v>265</v>
      </c>
      <c r="C102" s="21" t="s">
        <v>72</v>
      </c>
      <c r="D102" s="35" t="s">
        <v>135</v>
      </c>
      <c r="E102" s="35" t="s">
        <v>37</v>
      </c>
      <c r="F102" s="21" t="s">
        <v>994</v>
      </c>
      <c r="G102" s="10">
        <v>18</v>
      </c>
      <c r="H102" s="11" t="s">
        <v>24</v>
      </c>
      <c r="I102" s="12">
        <v>18</v>
      </c>
      <c r="J102" s="23">
        <f t="shared" si="102"/>
        <v>2.25</v>
      </c>
      <c r="K102" s="23" t="str">
        <f t="shared" si="103"/>
        <v/>
      </c>
      <c r="L102" s="13">
        <v>18</v>
      </c>
      <c r="M102" s="11" t="s">
        <v>24</v>
      </c>
      <c r="N102" s="14">
        <v>18</v>
      </c>
      <c r="O102" s="23">
        <f t="shared" si="104"/>
        <v>2.25</v>
      </c>
      <c r="P102" s="23" t="str">
        <f t="shared" si="105"/>
        <v/>
      </c>
      <c r="Q102" s="15">
        <v>24</v>
      </c>
      <c r="R102" s="11" t="s">
        <v>24</v>
      </c>
      <c r="S102" s="16">
        <v>24</v>
      </c>
      <c r="T102" s="23">
        <f t="shared" si="106"/>
        <v>4</v>
      </c>
      <c r="U102" s="23" t="str">
        <f t="shared" si="107"/>
        <v/>
      </c>
      <c r="V102" s="17">
        <v>30</v>
      </c>
      <c r="W102" s="11" t="s">
        <v>24</v>
      </c>
      <c r="X102" s="18">
        <v>30</v>
      </c>
      <c r="Y102" s="23">
        <f t="shared" si="108"/>
        <v>6.25</v>
      </c>
      <c r="Z102" s="23" t="str">
        <f t="shared" si="109"/>
        <v/>
      </c>
      <c r="AA102" s="19">
        <v>30</v>
      </c>
      <c r="AB102" s="11" t="s">
        <v>24</v>
      </c>
      <c r="AC102" s="20">
        <v>30</v>
      </c>
      <c r="AD102" s="23">
        <f t="shared" si="110"/>
        <v>6.25</v>
      </c>
      <c r="AE102" s="23" t="str">
        <f t="shared" si="111"/>
        <v/>
      </c>
    </row>
    <row r="103" spans="1:31" x14ac:dyDescent="0.35">
      <c r="A103" s="40" t="s">
        <v>266</v>
      </c>
      <c r="B103" s="35" t="s">
        <v>267</v>
      </c>
      <c r="C103" s="21" t="s">
        <v>72</v>
      </c>
      <c r="D103" s="35" t="s">
        <v>36</v>
      </c>
      <c r="E103" s="35" t="s">
        <v>37</v>
      </c>
      <c r="F103" s="21" t="s">
        <v>994</v>
      </c>
      <c r="G103" s="10">
        <v>9</v>
      </c>
      <c r="H103" s="11" t="s">
        <v>24</v>
      </c>
      <c r="I103" s="12">
        <v>15</v>
      </c>
      <c r="J103" s="23">
        <f t="shared" si="102"/>
        <v>0.9375</v>
      </c>
      <c r="K103" s="23" t="str">
        <f t="shared" si="103"/>
        <v/>
      </c>
      <c r="L103" s="13">
        <v>9</v>
      </c>
      <c r="M103" s="11" t="s">
        <v>24</v>
      </c>
      <c r="N103" s="14">
        <v>15</v>
      </c>
      <c r="O103" s="23">
        <f t="shared" si="104"/>
        <v>0.9375</v>
      </c>
      <c r="P103" s="23" t="str">
        <f t="shared" si="105"/>
        <v/>
      </c>
      <c r="Q103" s="15" t="s">
        <v>25</v>
      </c>
      <c r="R103" s="11" t="s">
        <v>24</v>
      </c>
      <c r="S103" s="16" t="s">
        <v>25</v>
      </c>
      <c r="T103" s="23"/>
      <c r="U103" s="23"/>
      <c r="V103" s="17" t="s">
        <v>25</v>
      </c>
      <c r="W103" s="11" t="s">
        <v>24</v>
      </c>
      <c r="X103" s="18" t="s">
        <v>25</v>
      </c>
      <c r="Y103" s="23"/>
      <c r="Z103" s="23"/>
      <c r="AA103" s="19" t="s">
        <v>25</v>
      </c>
      <c r="AB103" s="11" t="s">
        <v>24</v>
      </c>
      <c r="AC103" s="20" t="s">
        <v>25</v>
      </c>
      <c r="AD103" s="23"/>
      <c r="AE103" s="23"/>
    </row>
    <row r="104" spans="1:31" x14ac:dyDescent="0.35">
      <c r="A104" s="40" t="s">
        <v>268</v>
      </c>
      <c r="B104" s="35" t="s">
        <v>269</v>
      </c>
      <c r="C104" s="21" t="s">
        <v>72</v>
      </c>
      <c r="D104" s="35" t="s">
        <v>36</v>
      </c>
      <c r="E104" s="35" t="s">
        <v>37</v>
      </c>
      <c r="F104" s="21" t="s">
        <v>994</v>
      </c>
      <c r="G104" s="10">
        <v>30</v>
      </c>
      <c r="H104" s="11" t="s">
        <v>24</v>
      </c>
      <c r="I104" s="12">
        <v>36</v>
      </c>
      <c r="J104" s="23">
        <f t="shared" si="102"/>
        <v>7.5</v>
      </c>
      <c r="K104" s="23" t="str">
        <f t="shared" si="103"/>
        <v/>
      </c>
      <c r="L104" s="13">
        <v>30</v>
      </c>
      <c r="M104" s="11" t="s">
        <v>24</v>
      </c>
      <c r="N104" s="14">
        <v>36</v>
      </c>
      <c r="O104" s="23">
        <f t="shared" si="104"/>
        <v>7.5</v>
      </c>
      <c r="P104" s="23" t="str">
        <f t="shared" si="105"/>
        <v/>
      </c>
      <c r="Q104" s="15">
        <v>48</v>
      </c>
      <c r="R104" s="11" t="s">
        <v>24</v>
      </c>
      <c r="S104" s="16">
        <v>60</v>
      </c>
      <c r="T104" s="23" t="str">
        <f t="shared" si="106"/>
        <v/>
      </c>
      <c r="U104" s="23">
        <f t="shared" si="107"/>
        <v>20</v>
      </c>
      <c r="V104" s="17" t="s">
        <v>25</v>
      </c>
      <c r="W104" s="11" t="s">
        <v>24</v>
      </c>
      <c r="X104" s="18" t="s">
        <v>25</v>
      </c>
      <c r="Y104" s="23"/>
      <c r="Z104" s="23"/>
      <c r="AA104" s="19">
        <v>48</v>
      </c>
      <c r="AB104" s="11" t="s">
        <v>24</v>
      </c>
      <c r="AC104" s="20">
        <v>60</v>
      </c>
      <c r="AD104" s="23" t="str">
        <f t="shared" si="110"/>
        <v/>
      </c>
      <c r="AE104" s="23">
        <f t="shared" si="111"/>
        <v>20</v>
      </c>
    </row>
    <row r="105" spans="1:31" x14ac:dyDescent="0.35">
      <c r="A105" s="40" t="s">
        <v>270</v>
      </c>
      <c r="B105" s="35" t="s">
        <v>271</v>
      </c>
      <c r="C105" s="21" t="s">
        <v>72</v>
      </c>
      <c r="D105" s="35" t="s">
        <v>36</v>
      </c>
      <c r="E105" s="35" t="s">
        <v>37</v>
      </c>
      <c r="F105" s="21" t="s">
        <v>994</v>
      </c>
      <c r="G105" s="10">
        <v>24</v>
      </c>
      <c r="H105" s="11" t="s">
        <v>24</v>
      </c>
      <c r="I105" s="12">
        <v>36</v>
      </c>
      <c r="J105" s="23">
        <f t="shared" si="102"/>
        <v>6</v>
      </c>
      <c r="K105" s="23" t="str">
        <f t="shared" si="103"/>
        <v/>
      </c>
      <c r="L105" s="13">
        <v>24</v>
      </c>
      <c r="M105" s="11" t="s">
        <v>24</v>
      </c>
      <c r="N105" s="14">
        <v>36</v>
      </c>
      <c r="O105" s="23">
        <f t="shared" si="104"/>
        <v>6</v>
      </c>
      <c r="P105" s="23" t="str">
        <f t="shared" si="105"/>
        <v/>
      </c>
      <c r="Q105" s="15" t="s">
        <v>25</v>
      </c>
      <c r="R105" s="11" t="s">
        <v>24</v>
      </c>
      <c r="S105" s="16" t="s">
        <v>25</v>
      </c>
      <c r="T105" s="23"/>
      <c r="U105" s="23"/>
      <c r="V105" s="17" t="s">
        <v>25</v>
      </c>
      <c r="W105" s="11" t="s">
        <v>24</v>
      </c>
      <c r="X105" s="18" t="s">
        <v>25</v>
      </c>
      <c r="Y105" s="23"/>
      <c r="Z105" s="23"/>
      <c r="AA105" s="19" t="s">
        <v>25</v>
      </c>
      <c r="AB105" s="11" t="s">
        <v>24</v>
      </c>
      <c r="AC105" s="20" t="s">
        <v>25</v>
      </c>
      <c r="AD105" s="23"/>
      <c r="AE105" s="23"/>
    </row>
    <row r="106" spans="1:31" x14ac:dyDescent="0.35">
      <c r="A106" s="40" t="s">
        <v>272</v>
      </c>
      <c r="B106" s="35" t="s">
        <v>271</v>
      </c>
      <c r="C106" s="21" t="s">
        <v>72</v>
      </c>
      <c r="D106" s="35" t="s">
        <v>36</v>
      </c>
      <c r="E106" s="35" t="s">
        <v>37</v>
      </c>
      <c r="F106" s="21" t="s">
        <v>994</v>
      </c>
      <c r="G106" s="10">
        <v>24</v>
      </c>
      <c r="H106" s="11" t="s">
        <v>24</v>
      </c>
      <c r="I106" s="12">
        <v>30</v>
      </c>
      <c r="J106" s="23">
        <f t="shared" si="102"/>
        <v>5</v>
      </c>
      <c r="K106" s="23" t="str">
        <f t="shared" si="103"/>
        <v/>
      </c>
      <c r="L106" s="13">
        <v>24</v>
      </c>
      <c r="M106" s="11" t="s">
        <v>24</v>
      </c>
      <c r="N106" s="14">
        <v>30</v>
      </c>
      <c r="O106" s="23">
        <f t="shared" si="104"/>
        <v>5</v>
      </c>
      <c r="P106" s="23" t="str">
        <f t="shared" si="105"/>
        <v/>
      </c>
      <c r="Q106" s="15" t="s">
        <v>25</v>
      </c>
      <c r="R106" s="11" t="s">
        <v>24</v>
      </c>
      <c r="S106" s="16" t="s">
        <v>25</v>
      </c>
      <c r="T106" s="23"/>
      <c r="U106" s="23"/>
      <c r="V106" s="17" t="s">
        <v>25</v>
      </c>
      <c r="W106" s="11" t="s">
        <v>24</v>
      </c>
      <c r="X106" s="18" t="s">
        <v>25</v>
      </c>
      <c r="Y106" s="23"/>
      <c r="Z106" s="23"/>
      <c r="AA106" s="19" t="s">
        <v>25</v>
      </c>
      <c r="AB106" s="11" t="s">
        <v>24</v>
      </c>
      <c r="AC106" s="20" t="s">
        <v>25</v>
      </c>
      <c r="AD106" s="23"/>
      <c r="AE106" s="23"/>
    </row>
    <row r="107" spans="1:31" x14ac:dyDescent="0.35">
      <c r="A107" s="40" t="s">
        <v>273</v>
      </c>
      <c r="B107" s="35" t="s">
        <v>274</v>
      </c>
      <c r="C107" s="21" t="s">
        <v>72</v>
      </c>
      <c r="D107" s="35" t="s">
        <v>36</v>
      </c>
      <c r="E107" s="35" t="s">
        <v>37</v>
      </c>
      <c r="F107" s="21" t="s">
        <v>994</v>
      </c>
      <c r="G107" s="10">
        <v>24</v>
      </c>
      <c r="H107" s="11" t="s">
        <v>24</v>
      </c>
      <c r="I107" s="12">
        <v>30</v>
      </c>
      <c r="J107" s="23">
        <f t="shared" ref="J107" si="162">IF(OR(G107&gt;36,I107&gt;36),"",G107*I107/144)</f>
        <v>5</v>
      </c>
      <c r="K107" s="23" t="str">
        <f t="shared" ref="K107" si="163">IF(OR(G107&gt;36,I107&gt;36),G107*I107/144,"")</f>
        <v/>
      </c>
      <c r="L107" s="13">
        <v>24</v>
      </c>
      <c r="M107" s="11" t="s">
        <v>24</v>
      </c>
      <c r="N107" s="14">
        <v>30</v>
      </c>
      <c r="O107" s="23">
        <f t="shared" ref="O107" si="164">IF(OR(L107&gt;36,N107&gt;36),"",L107*N107/144)</f>
        <v>5</v>
      </c>
      <c r="P107" s="23" t="str">
        <f t="shared" ref="P107" si="165">IF(OR(L107&gt;36,N107&gt;36),L107*N107/144,"")</f>
        <v/>
      </c>
      <c r="Q107" s="15" t="s">
        <v>25</v>
      </c>
      <c r="R107" s="11" t="s">
        <v>24</v>
      </c>
      <c r="S107" s="16" t="s">
        <v>25</v>
      </c>
      <c r="T107" s="23"/>
      <c r="U107" s="23"/>
      <c r="V107" s="17" t="s">
        <v>25</v>
      </c>
      <c r="W107" s="11" t="s">
        <v>24</v>
      </c>
      <c r="X107" s="18" t="s">
        <v>25</v>
      </c>
      <c r="Y107" s="23"/>
      <c r="Z107" s="23"/>
      <c r="AA107" s="19" t="s">
        <v>25</v>
      </c>
      <c r="AB107" s="11" t="s">
        <v>24</v>
      </c>
      <c r="AC107" s="20" t="s">
        <v>25</v>
      </c>
      <c r="AD107" s="23"/>
      <c r="AE107" s="23"/>
    </row>
    <row r="108" spans="1:31" x14ac:dyDescent="0.35">
      <c r="A108" s="40" t="s">
        <v>277</v>
      </c>
      <c r="B108" s="35" t="s">
        <v>275</v>
      </c>
      <c r="C108" s="21" t="s">
        <v>72</v>
      </c>
      <c r="D108" s="35" t="s">
        <v>36</v>
      </c>
      <c r="E108" s="35" t="s">
        <v>37</v>
      </c>
      <c r="F108" s="21" t="s">
        <v>994</v>
      </c>
      <c r="G108" s="10">
        <v>30</v>
      </c>
      <c r="H108" s="11" t="s">
        <v>24</v>
      </c>
      <c r="I108" s="12">
        <v>36</v>
      </c>
      <c r="J108" s="23">
        <f t="shared" si="102"/>
        <v>7.5</v>
      </c>
      <c r="K108" s="23" t="str">
        <f t="shared" si="103"/>
        <v/>
      </c>
      <c r="L108" s="13">
        <v>30</v>
      </c>
      <c r="M108" s="11" t="s">
        <v>24</v>
      </c>
      <c r="N108" s="14">
        <v>36</v>
      </c>
      <c r="O108" s="23">
        <f t="shared" si="104"/>
        <v>7.5</v>
      </c>
      <c r="P108" s="23" t="str">
        <f t="shared" si="105"/>
        <v/>
      </c>
      <c r="Q108" s="15" t="s">
        <v>25</v>
      </c>
      <c r="R108" s="11" t="s">
        <v>24</v>
      </c>
      <c r="S108" s="16" t="s">
        <v>25</v>
      </c>
      <c r="T108" s="23"/>
      <c r="U108" s="23"/>
      <c r="V108" s="17" t="s">
        <v>25</v>
      </c>
      <c r="W108" s="11" t="s">
        <v>24</v>
      </c>
      <c r="X108" s="18" t="s">
        <v>25</v>
      </c>
      <c r="Y108" s="23"/>
      <c r="Z108" s="23"/>
      <c r="AA108" s="19" t="s">
        <v>25</v>
      </c>
      <c r="AB108" s="11" t="s">
        <v>24</v>
      </c>
      <c r="AC108" s="20" t="s">
        <v>25</v>
      </c>
      <c r="AD108" s="23"/>
      <c r="AE108" s="23"/>
    </row>
    <row r="109" spans="1:31" x14ac:dyDescent="0.35">
      <c r="A109" s="40" t="s">
        <v>278</v>
      </c>
      <c r="B109" s="35" t="s">
        <v>276</v>
      </c>
      <c r="C109" s="21" t="s">
        <v>72</v>
      </c>
      <c r="D109" s="35" t="s">
        <v>36</v>
      </c>
      <c r="E109" s="35" t="s">
        <v>37</v>
      </c>
      <c r="F109" s="21" t="s">
        <v>994</v>
      </c>
      <c r="G109" s="10">
        <v>30</v>
      </c>
      <c r="H109" s="11" t="s">
        <v>24</v>
      </c>
      <c r="I109" s="12">
        <v>36</v>
      </c>
      <c r="J109" s="23">
        <f t="shared" ref="J109" si="166">IF(OR(G109&gt;36,I109&gt;36),"",G109*I109/144)</f>
        <v>7.5</v>
      </c>
      <c r="K109" s="23" t="str">
        <f t="shared" ref="K109" si="167">IF(OR(G109&gt;36,I109&gt;36),G109*I109/144,"")</f>
        <v/>
      </c>
      <c r="L109" s="13">
        <v>30</v>
      </c>
      <c r="M109" s="11" t="s">
        <v>24</v>
      </c>
      <c r="N109" s="14">
        <v>36</v>
      </c>
      <c r="O109" s="23">
        <f t="shared" ref="O109" si="168">IF(OR(L109&gt;36,N109&gt;36),"",L109*N109/144)</f>
        <v>7.5</v>
      </c>
      <c r="P109" s="23" t="str">
        <f t="shared" ref="P109" si="169">IF(OR(L109&gt;36,N109&gt;36),L109*N109/144,"")</f>
        <v/>
      </c>
      <c r="Q109" s="15" t="s">
        <v>25</v>
      </c>
      <c r="R109" s="11" t="s">
        <v>24</v>
      </c>
      <c r="S109" s="16" t="s">
        <v>25</v>
      </c>
      <c r="T109" s="23"/>
      <c r="U109" s="23"/>
      <c r="V109" s="17" t="s">
        <v>25</v>
      </c>
      <c r="W109" s="11" t="s">
        <v>24</v>
      </c>
      <c r="X109" s="18" t="s">
        <v>25</v>
      </c>
      <c r="Y109" s="23"/>
      <c r="Z109" s="23"/>
      <c r="AA109" s="19" t="s">
        <v>25</v>
      </c>
      <c r="AB109" s="11" t="s">
        <v>24</v>
      </c>
      <c r="AC109" s="20" t="s">
        <v>25</v>
      </c>
      <c r="AD109" s="23"/>
      <c r="AE109" s="23"/>
    </row>
    <row r="110" spans="1:31" x14ac:dyDescent="0.35">
      <c r="A110" s="40" t="s">
        <v>279</v>
      </c>
      <c r="B110" s="35" t="s">
        <v>290</v>
      </c>
      <c r="C110" s="21" t="s">
        <v>72</v>
      </c>
      <c r="D110" s="35" t="s">
        <v>135</v>
      </c>
      <c r="E110" s="35" t="s">
        <v>37</v>
      </c>
      <c r="F110" s="21" t="s">
        <v>994</v>
      </c>
      <c r="G110" s="10">
        <v>24</v>
      </c>
      <c r="H110" s="11" t="s">
        <v>24</v>
      </c>
      <c r="I110" s="12">
        <v>30</v>
      </c>
      <c r="J110" s="23">
        <f t="shared" si="102"/>
        <v>5</v>
      </c>
      <c r="K110" s="23" t="str">
        <f t="shared" si="103"/>
        <v/>
      </c>
      <c r="L110" s="13">
        <v>26</v>
      </c>
      <c r="M110" s="11" t="s">
        <v>24</v>
      </c>
      <c r="N110" s="14">
        <v>48</v>
      </c>
      <c r="O110" s="23" t="str">
        <f t="shared" si="104"/>
        <v/>
      </c>
      <c r="P110" s="23">
        <f t="shared" si="105"/>
        <v>8.6666666666666661</v>
      </c>
      <c r="Q110" s="15" t="s">
        <v>25</v>
      </c>
      <c r="R110" s="11" t="s">
        <v>24</v>
      </c>
      <c r="S110" s="16" t="s">
        <v>25</v>
      </c>
      <c r="T110" s="23"/>
      <c r="U110" s="23"/>
      <c r="V110" s="17" t="s">
        <v>25</v>
      </c>
      <c r="W110" s="11" t="s">
        <v>24</v>
      </c>
      <c r="X110" s="18" t="s">
        <v>25</v>
      </c>
      <c r="Y110" s="23"/>
      <c r="Z110" s="23"/>
      <c r="AA110" s="19">
        <v>36</v>
      </c>
      <c r="AB110" s="11" t="s">
        <v>24</v>
      </c>
      <c r="AC110" s="20">
        <v>48</v>
      </c>
      <c r="AD110" s="23" t="str">
        <f t="shared" si="110"/>
        <v/>
      </c>
      <c r="AE110" s="23">
        <f t="shared" si="111"/>
        <v>12</v>
      </c>
    </row>
    <row r="111" spans="1:31" x14ac:dyDescent="0.35">
      <c r="A111" s="40" t="s">
        <v>282</v>
      </c>
      <c r="B111" s="35" t="s">
        <v>280</v>
      </c>
      <c r="C111" s="21" t="s">
        <v>72</v>
      </c>
      <c r="D111" s="35" t="s">
        <v>36</v>
      </c>
      <c r="E111" s="35" t="s">
        <v>37</v>
      </c>
      <c r="F111" s="21" t="s">
        <v>994</v>
      </c>
      <c r="G111" s="10">
        <v>30</v>
      </c>
      <c r="H111" s="11" t="s">
        <v>24</v>
      </c>
      <c r="I111" s="12">
        <v>36</v>
      </c>
      <c r="J111" s="23">
        <f t="shared" si="102"/>
        <v>7.5</v>
      </c>
      <c r="K111" s="23" t="str">
        <f t="shared" si="103"/>
        <v/>
      </c>
      <c r="L111" s="13">
        <v>36</v>
      </c>
      <c r="M111" s="11" t="s">
        <v>24</v>
      </c>
      <c r="N111" s="14">
        <v>48</v>
      </c>
      <c r="O111" s="23" t="str">
        <f t="shared" si="104"/>
        <v/>
      </c>
      <c r="P111" s="23">
        <f t="shared" si="105"/>
        <v>12</v>
      </c>
      <c r="Q111" s="15" t="s">
        <v>25</v>
      </c>
      <c r="R111" s="11" t="s">
        <v>24</v>
      </c>
      <c r="S111" s="16" t="s">
        <v>25</v>
      </c>
      <c r="T111" s="23"/>
      <c r="U111" s="23"/>
      <c r="V111" s="17" t="s">
        <v>25</v>
      </c>
      <c r="W111" s="11" t="s">
        <v>24</v>
      </c>
      <c r="X111" s="18" t="s">
        <v>25</v>
      </c>
      <c r="Y111" s="23"/>
      <c r="Z111" s="23"/>
      <c r="AA111" s="19" t="s">
        <v>25</v>
      </c>
      <c r="AB111" s="11" t="s">
        <v>24</v>
      </c>
      <c r="AC111" s="20" t="s">
        <v>25</v>
      </c>
      <c r="AD111" s="23"/>
      <c r="AE111" s="23"/>
    </row>
    <row r="112" spans="1:31" x14ac:dyDescent="0.35">
      <c r="A112" s="40" t="s">
        <v>281</v>
      </c>
      <c r="B112" s="35" t="s">
        <v>280</v>
      </c>
      <c r="C112" s="21" t="s">
        <v>72</v>
      </c>
      <c r="D112" s="35" t="s">
        <v>36</v>
      </c>
      <c r="E112" s="35" t="s">
        <v>37</v>
      </c>
      <c r="F112" s="21" t="s">
        <v>994</v>
      </c>
      <c r="G112" s="10">
        <v>36</v>
      </c>
      <c r="H112" s="11" t="s">
        <v>24</v>
      </c>
      <c r="I112" s="12">
        <v>36</v>
      </c>
      <c r="J112" s="23">
        <f t="shared" si="102"/>
        <v>9</v>
      </c>
      <c r="K112" s="23" t="str">
        <f t="shared" si="103"/>
        <v/>
      </c>
      <c r="L112" s="13">
        <v>36</v>
      </c>
      <c r="M112" s="11" t="s">
        <v>24</v>
      </c>
      <c r="N112" s="14">
        <v>36</v>
      </c>
      <c r="O112" s="23">
        <f t="shared" si="104"/>
        <v>9</v>
      </c>
      <c r="P112" s="23" t="str">
        <f t="shared" si="105"/>
        <v/>
      </c>
      <c r="Q112" s="15" t="s">
        <v>25</v>
      </c>
      <c r="R112" s="11" t="s">
        <v>24</v>
      </c>
      <c r="S112" s="16" t="s">
        <v>25</v>
      </c>
      <c r="T112" s="23"/>
      <c r="U112" s="23"/>
      <c r="V112" s="17" t="s">
        <v>25</v>
      </c>
      <c r="W112" s="11" t="s">
        <v>24</v>
      </c>
      <c r="X112" s="18" t="s">
        <v>25</v>
      </c>
      <c r="Y112" s="23"/>
      <c r="Z112" s="23"/>
      <c r="AA112" s="19" t="s">
        <v>25</v>
      </c>
      <c r="AB112" s="11" t="s">
        <v>24</v>
      </c>
      <c r="AC112" s="20" t="s">
        <v>25</v>
      </c>
      <c r="AD112" s="23"/>
      <c r="AE112" s="23"/>
    </row>
    <row r="113" spans="1:31" ht="29" x14ac:dyDescent="0.35">
      <c r="A113" s="40" t="s">
        <v>283</v>
      </c>
      <c r="B113" s="35" t="s">
        <v>284</v>
      </c>
      <c r="C113" s="21" t="s">
        <v>72</v>
      </c>
      <c r="D113" s="35" t="s">
        <v>36</v>
      </c>
      <c r="E113" s="35" t="s">
        <v>37</v>
      </c>
      <c r="F113" s="21" t="s">
        <v>994</v>
      </c>
      <c r="G113" s="10">
        <v>30</v>
      </c>
      <c r="H113" s="11" t="s">
        <v>24</v>
      </c>
      <c r="I113" s="12">
        <v>42</v>
      </c>
      <c r="J113" s="23" t="str">
        <f t="shared" si="102"/>
        <v/>
      </c>
      <c r="K113" s="23">
        <f t="shared" si="103"/>
        <v>8.75</v>
      </c>
      <c r="L113" s="13">
        <v>30</v>
      </c>
      <c r="M113" s="11" t="s">
        <v>24</v>
      </c>
      <c r="N113" s="14">
        <v>42</v>
      </c>
      <c r="O113" s="23" t="str">
        <f t="shared" si="104"/>
        <v/>
      </c>
      <c r="P113" s="23">
        <f t="shared" si="105"/>
        <v>8.75</v>
      </c>
      <c r="Q113" s="15" t="s">
        <v>25</v>
      </c>
      <c r="R113" s="11" t="s">
        <v>24</v>
      </c>
      <c r="S113" s="16" t="s">
        <v>25</v>
      </c>
      <c r="T113" s="23"/>
      <c r="U113" s="23"/>
      <c r="V113" s="17" t="s">
        <v>25</v>
      </c>
      <c r="W113" s="11" t="s">
        <v>24</v>
      </c>
      <c r="X113" s="18" t="s">
        <v>25</v>
      </c>
      <c r="Y113" s="23"/>
      <c r="Z113" s="23"/>
      <c r="AA113" s="19" t="s">
        <v>25</v>
      </c>
      <c r="AB113" s="11" t="s">
        <v>24</v>
      </c>
      <c r="AC113" s="20" t="s">
        <v>25</v>
      </c>
      <c r="AD113" s="23"/>
      <c r="AE113" s="23"/>
    </row>
    <row r="114" spans="1:31" ht="29" x14ac:dyDescent="0.35">
      <c r="A114" s="40" t="s">
        <v>285</v>
      </c>
      <c r="B114" s="35" t="s">
        <v>286</v>
      </c>
      <c r="C114" s="21" t="s">
        <v>72</v>
      </c>
      <c r="D114" s="35" t="s">
        <v>36</v>
      </c>
      <c r="E114" s="35" t="s">
        <v>37</v>
      </c>
      <c r="F114" s="21" t="s">
        <v>994</v>
      </c>
      <c r="G114" s="10">
        <v>30</v>
      </c>
      <c r="H114" s="11" t="s">
        <v>24</v>
      </c>
      <c r="I114" s="12">
        <v>42</v>
      </c>
      <c r="J114" s="23" t="str">
        <f t="shared" ref="J114" si="170">IF(OR(G114&gt;36,I114&gt;36),"",G114*I114/144)</f>
        <v/>
      </c>
      <c r="K114" s="23">
        <f t="shared" ref="K114" si="171">IF(OR(G114&gt;36,I114&gt;36),G114*I114/144,"")</f>
        <v>8.75</v>
      </c>
      <c r="L114" s="13">
        <v>30</v>
      </c>
      <c r="M114" s="11" t="s">
        <v>24</v>
      </c>
      <c r="N114" s="14">
        <v>42</v>
      </c>
      <c r="O114" s="23" t="str">
        <f t="shared" ref="O114" si="172">IF(OR(L114&gt;36,N114&gt;36),"",L114*N114/144)</f>
        <v/>
      </c>
      <c r="P114" s="23">
        <f t="shared" ref="P114" si="173">IF(OR(L114&gt;36,N114&gt;36),L114*N114/144,"")</f>
        <v>8.75</v>
      </c>
      <c r="Q114" s="15" t="s">
        <v>25</v>
      </c>
      <c r="R114" s="11" t="s">
        <v>24</v>
      </c>
      <c r="S114" s="16" t="s">
        <v>25</v>
      </c>
      <c r="T114" s="23"/>
      <c r="U114" s="23"/>
      <c r="V114" s="17" t="s">
        <v>25</v>
      </c>
      <c r="W114" s="11" t="s">
        <v>24</v>
      </c>
      <c r="X114" s="18" t="s">
        <v>25</v>
      </c>
      <c r="Y114" s="23"/>
      <c r="Z114" s="23"/>
      <c r="AA114" s="19" t="s">
        <v>25</v>
      </c>
      <c r="AB114" s="11" t="s">
        <v>24</v>
      </c>
      <c r="AC114" s="20" t="s">
        <v>25</v>
      </c>
      <c r="AD114" s="23"/>
      <c r="AE114" s="23"/>
    </row>
    <row r="115" spans="1:31" ht="29" x14ac:dyDescent="0.35">
      <c r="A115" s="40" t="s">
        <v>287</v>
      </c>
      <c r="B115" s="35" t="s">
        <v>288</v>
      </c>
      <c r="C115" s="21" t="s">
        <v>72</v>
      </c>
      <c r="D115" s="35" t="s">
        <v>289</v>
      </c>
      <c r="E115" s="35" t="s">
        <v>37</v>
      </c>
      <c r="F115" s="21" t="s">
        <v>994</v>
      </c>
      <c r="G115" s="10">
        <v>30</v>
      </c>
      <c r="H115" s="11" t="s">
        <v>24</v>
      </c>
      <c r="I115" s="12">
        <v>36</v>
      </c>
      <c r="J115" s="23">
        <f t="shared" si="102"/>
        <v>7.5</v>
      </c>
      <c r="K115" s="23" t="str">
        <f t="shared" si="103"/>
        <v/>
      </c>
      <c r="L115" s="13">
        <v>30</v>
      </c>
      <c r="M115" s="11" t="s">
        <v>24</v>
      </c>
      <c r="N115" s="14">
        <v>36</v>
      </c>
      <c r="O115" s="23">
        <f t="shared" si="104"/>
        <v>7.5</v>
      </c>
      <c r="P115" s="23" t="str">
        <f t="shared" si="105"/>
        <v/>
      </c>
      <c r="Q115" s="15" t="s">
        <v>25</v>
      </c>
      <c r="R115" s="11" t="s">
        <v>24</v>
      </c>
      <c r="S115" s="16" t="s">
        <v>25</v>
      </c>
      <c r="T115" s="23"/>
      <c r="U115" s="23"/>
      <c r="V115" s="17" t="s">
        <v>25</v>
      </c>
      <c r="W115" s="11" t="s">
        <v>24</v>
      </c>
      <c r="X115" s="18" t="s">
        <v>25</v>
      </c>
      <c r="Y115" s="23"/>
      <c r="Z115" s="23"/>
      <c r="AA115" s="19" t="s">
        <v>25</v>
      </c>
      <c r="AB115" s="11" t="s">
        <v>24</v>
      </c>
      <c r="AC115" s="20" t="s">
        <v>25</v>
      </c>
      <c r="AD115" s="23"/>
      <c r="AE115" s="23"/>
    </row>
    <row r="116" spans="1:31" x14ac:dyDescent="0.35">
      <c r="A116" s="40" t="s">
        <v>291</v>
      </c>
      <c r="B116" s="35" t="s">
        <v>292</v>
      </c>
      <c r="C116" s="21" t="s">
        <v>72</v>
      </c>
      <c r="D116" s="35" t="s">
        <v>36</v>
      </c>
      <c r="E116" s="35" t="s">
        <v>37</v>
      </c>
      <c r="F116" s="21" t="s">
        <v>994</v>
      </c>
      <c r="G116" s="10">
        <v>42</v>
      </c>
      <c r="H116" s="11" t="s">
        <v>24</v>
      </c>
      <c r="I116" s="12">
        <v>30</v>
      </c>
      <c r="J116" s="23" t="str">
        <f t="shared" si="102"/>
        <v/>
      </c>
      <c r="K116" s="23">
        <f t="shared" si="103"/>
        <v>8.75</v>
      </c>
      <c r="L116" s="13">
        <v>42</v>
      </c>
      <c r="M116" s="11" t="s">
        <v>24</v>
      </c>
      <c r="N116" s="14">
        <v>30</v>
      </c>
      <c r="O116" s="23" t="str">
        <f t="shared" si="104"/>
        <v/>
      </c>
      <c r="P116" s="23">
        <f t="shared" si="105"/>
        <v>8.75</v>
      </c>
      <c r="Q116" s="15" t="s">
        <v>25</v>
      </c>
      <c r="R116" s="11" t="s">
        <v>24</v>
      </c>
      <c r="S116" s="16" t="s">
        <v>25</v>
      </c>
      <c r="T116" s="23"/>
      <c r="U116" s="23"/>
      <c r="V116" s="17" t="s">
        <v>25</v>
      </c>
      <c r="W116" s="11" t="s">
        <v>24</v>
      </c>
      <c r="X116" s="18" t="s">
        <v>25</v>
      </c>
      <c r="Y116" s="23"/>
      <c r="Z116" s="23"/>
      <c r="AA116" s="19" t="s">
        <v>25</v>
      </c>
      <c r="AB116" s="11" t="s">
        <v>24</v>
      </c>
      <c r="AC116" s="20" t="s">
        <v>25</v>
      </c>
      <c r="AD116" s="23"/>
      <c r="AE116" s="23"/>
    </row>
    <row r="117" spans="1:31" ht="29" x14ac:dyDescent="0.35">
      <c r="A117" s="40" t="s">
        <v>293</v>
      </c>
      <c r="B117" s="35" t="s">
        <v>294</v>
      </c>
      <c r="C117" s="21" t="s">
        <v>72</v>
      </c>
      <c r="D117" s="35" t="s">
        <v>36</v>
      </c>
      <c r="E117" s="35" t="s">
        <v>37</v>
      </c>
      <c r="F117" s="21" t="s">
        <v>994</v>
      </c>
      <c r="G117" s="10">
        <v>36</v>
      </c>
      <c r="H117" s="11" t="s">
        <v>24</v>
      </c>
      <c r="I117" s="12">
        <v>42</v>
      </c>
      <c r="J117" s="23" t="str">
        <f t="shared" si="102"/>
        <v/>
      </c>
      <c r="K117" s="23">
        <f t="shared" si="103"/>
        <v>10.5</v>
      </c>
      <c r="L117" s="13">
        <v>36</v>
      </c>
      <c r="M117" s="11" t="s">
        <v>24</v>
      </c>
      <c r="N117" s="14">
        <v>42</v>
      </c>
      <c r="O117" s="23" t="str">
        <f t="shared" si="104"/>
        <v/>
      </c>
      <c r="P117" s="23">
        <f t="shared" si="105"/>
        <v>10.5</v>
      </c>
      <c r="Q117" s="15" t="s">
        <v>25</v>
      </c>
      <c r="R117" s="11" t="s">
        <v>24</v>
      </c>
      <c r="S117" s="16" t="s">
        <v>25</v>
      </c>
      <c r="T117" s="23"/>
      <c r="U117" s="23"/>
      <c r="V117" s="17" t="s">
        <v>25</v>
      </c>
      <c r="W117" s="11" t="s">
        <v>24</v>
      </c>
      <c r="X117" s="18" t="s">
        <v>25</v>
      </c>
      <c r="Y117" s="23"/>
      <c r="Z117" s="23"/>
      <c r="AA117" s="19" t="s">
        <v>25</v>
      </c>
      <c r="AB117" s="11" t="s">
        <v>24</v>
      </c>
      <c r="AC117" s="20" t="s">
        <v>25</v>
      </c>
      <c r="AD117" s="23"/>
      <c r="AE117" s="23"/>
    </row>
    <row r="118" spans="1:31" ht="29" x14ac:dyDescent="0.35">
      <c r="A118" s="40" t="s">
        <v>295</v>
      </c>
      <c r="B118" s="35" t="s">
        <v>296</v>
      </c>
      <c r="C118" s="21" t="s">
        <v>72</v>
      </c>
      <c r="D118" s="35" t="s">
        <v>36</v>
      </c>
      <c r="E118" s="35" t="s">
        <v>37</v>
      </c>
      <c r="F118" s="21" t="s">
        <v>994</v>
      </c>
      <c r="G118" s="10">
        <v>60</v>
      </c>
      <c r="H118" s="11" t="s">
        <v>24</v>
      </c>
      <c r="I118" s="12">
        <v>24</v>
      </c>
      <c r="J118" s="23" t="str">
        <f t="shared" si="102"/>
        <v/>
      </c>
      <c r="K118" s="23">
        <f t="shared" si="103"/>
        <v>10</v>
      </c>
      <c r="L118" s="13">
        <v>60</v>
      </c>
      <c r="M118" s="11" t="s">
        <v>24</v>
      </c>
      <c r="N118" s="14">
        <v>24</v>
      </c>
      <c r="O118" s="23" t="str">
        <f t="shared" si="104"/>
        <v/>
      </c>
      <c r="P118" s="23">
        <f t="shared" si="105"/>
        <v>10</v>
      </c>
      <c r="Q118" s="15" t="s">
        <v>25</v>
      </c>
      <c r="R118" s="11" t="s">
        <v>24</v>
      </c>
      <c r="S118" s="16" t="s">
        <v>25</v>
      </c>
      <c r="T118" s="23"/>
      <c r="U118" s="23"/>
      <c r="V118" s="17" t="s">
        <v>25</v>
      </c>
      <c r="W118" s="11" t="s">
        <v>24</v>
      </c>
      <c r="X118" s="18" t="s">
        <v>25</v>
      </c>
      <c r="Y118" s="23"/>
      <c r="Z118" s="23"/>
      <c r="AA118" s="19" t="s">
        <v>25</v>
      </c>
      <c r="AB118" s="11" t="s">
        <v>24</v>
      </c>
      <c r="AC118" s="20" t="s">
        <v>25</v>
      </c>
      <c r="AD118" s="23"/>
      <c r="AE118" s="23"/>
    </row>
    <row r="119" spans="1:31" ht="29" x14ac:dyDescent="0.35">
      <c r="A119" s="40" t="s">
        <v>297</v>
      </c>
      <c r="B119" s="35" t="s">
        <v>298</v>
      </c>
      <c r="C119" s="21" t="s">
        <v>72</v>
      </c>
      <c r="D119" s="35" t="s">
        <v>135</v>
      </c>
      <c r="E119" s="35" t="s">
        <v>299</v>
      </c>
      <c r="F119" s="21" t="s">
        <v>994</v>
      </c>
      <c r="G119" s="10">
        <v>30</v>
      </c>
      <c r="H119" s="11" t="s">
        <v>24</v>
      </c>
      <c r="I119" s="12">
        <v>30</v>
      </c>
      <c r="J119" s="23">
        <f t="shared" si="102"/>
        <v>6.25</v>
      </c>
      <c r="K119" s="23" t="str">
        <f t="shared" si="103"/>
        <v/>
      </c>
      <c r="L119" s="13">
        <v>30</v>
      </c>
      <c r="M119" s="11" t="s">
        <v>24</v>
      </c>
      <c r="N119" s="14">
        <v>30</v>
      </c>
      <c r="O119" s="23">
        <f t="shared" si="104"/>
        <v>6.25</v>
      </c>
      <c r="P119" s="23" t="str">
        <f t="shared" si="105"/>
        <v/>
      </c>
      <c r="Q119" s="15" t="s">
        <v>25</v>
      </c>
      <c r="R119" s="11" t="s">
        <v>24</v>
      </c>
      <c r="S119" s="16" t="s">
        <v>25</v>
      </c>
      <c r="T119" s="23"/>
      <c r="U119" s="23"/>
      <c r="V119" s="17" t="s">
        <v>25</v>
      </c>
      <c r="W119" s="11" t="s">
        <v>24</v>
      </c>
      <c r="X119" s="18" t="s">
        <v>25</v>
      </c>
      <c r="Y119" s="23"/>
      <c r="Z119" s="23"/>
      <c r="AA119" s="19" t="s">
        <v>25</v>
      </c>
      <c r="AB119" s="11" t="s">
        <v>24</v>
      </c>
      <c r="AC119" s="20" t="s">
        <v>25</v>
      </c>
      <c r="AD119" s="23"/>
      <c r="AE119" s="23"/>
    </row>
    <row r="120" spans="1:31" ht="29" x14ac:dyDescent="0.35">
      <c r="A120" s="40" t="s">
        <v>300</v>
      </c>
      <c r="B120" s="35" t="s">
        <v>301</v>
      </c>
      <c r="C120" s="21" t="s">
        <v>72</v>
      </c>
      <c r="D120" s="35" t="s">
        <v>135</v>
      </c>
      <c r="E120" s="35" t="s">
        <v>299</v>
      </c>
      <c r="F120" s="21" t="s">
        <v>994</v>
      </c>
      <c r="G120" s="10">
        <v>30</v>
      </c>
      <c r="H120" s="11" t="s">
        <v>24</v>
      </c>
      <c r="I120" s="12">
        <v>30</v>
      </c>
      <c r="J120" s="23">
        <f t="shared" ref="J120" si="174">IF(OR(G120&gt;36,I120&gt;36),"",G120*I120/144)</f>
        <v>6.25</v>
      </c>
      <c r="K120" s="23" t="str">
        <f t="shared" ref="K120" si="175">IF(OR(G120&gt;36,I120&gt;36),G120*I120/144,"")</f>
        <v/>
      </c>
      <c r="L120" s="13">
        <v>30</v>
      </c>
      <c r="M120" s="11" t="s">
        <v>24</v>
      </c>
      <c r="N120" s="14">
        <v>30</v>
      </c>
      <c r="O120" s="23">
        <f t="shared" ref="O120" si="176">IF(OR(L120&gt;36,N120&gt;36),"",L120*N120/144)</f>
        <v>6.25</v>
      </c>
      <c r="P120" s="23" t="str">
        <f t="shared" ref="P120" si="177">IF(OR(L120&gt;36,N120&gt;36),L120*N120/144,"")</f>
        <v/>
      </c>
      <c r="Q120" s="15" t="s">
        <v>25</v>
      </c>
      <c r="R120" s="11" t="s">
        <v>24</v>
      </c>
      <c r="S120" s="16" t="s">
        <v>25</v>
      </c>
      <c r="T120" s="23"/>
      <c r="U120" s="23"/>
      <c r="V120" s="17" t="s">
        <v>25</v>
      </c>
      <c r="W120" s="11" t="s">
        <v>24</v>
      </c>
      <c r="X120" s="18" t="s">
        <v>25</v>
      </c>
      <c r="Y120" s="23"/>
      <c r="Z120" s="23"/>
      <c r="AA120" s="19" t="s">
        <v>25</v>
      </c>
      <c r="AB120" s="11" t="s">
        <v>24</v>
      </c>
      <c r="AC120" s="20" t="s">
        <v>25</v>
      </c>
      <c r="AD120" s="23"/>
      <c r="AE120" s="23"/>
    </row>
    <row r="121" spans="1:31" x14ac:dyDescent="0.35">
      <c r="A121" s="40" t="s">
        <v>302</v>
      </c>
      <c r="B121" s="35" t="s">
        <v>303</v>
      </c>
      <c r="C121" s="21" t="s">
        <v>72</v>
      </c>
      <c r="D121" s="35" t="s">
        <v>36</v>
      </c>
      <c r="E121" s="35" t="s">
        <v>37</v>
      </c>
      <c r="F121" s="21" t="s">
        <v>994</v>
      </c>
      <c r="G121" s="10">
        <v>30</v>
      </c>
      <c r="H121" s="11" t="s">
        <v>24</v>
      </c>
      <c r="I121" s="12">
        <v>36</v>
      </c>
      <c r="J121" s="23">
        <f t="shared" si="102"/>
        <v>7.5</v>
      </c>
      <c r="K121" s="23" t="str">
        <f t="shared" si="103"/>
        <v/>
      </c>
      <c r="L121" s="13">
        <v>30</v>
      </c>
      <c r="M121" s="11" t="s">
        <v>24</v>
      </c>
      <c r="N121" s="14">
        <v>36</v>
      </c>
      <c r="O121" s="23">
        <f t="shared" si="104"/>
        <v>7.5</v>
      </c>
      <c r="P121" s="23" t="str">
        <f t="shared" si="105"/>
        <v/>
      </c>
      <c r="Q121" s="15" t="s">
        <v>25</v>
      </c>
      <c r="R121" s="11" t="s">
        <v>24</v>
      </c>
      <c r="S121" s="16" t="s">
        <v>25</v>
      </c>
      <c r="T121" s="23"/>
      <c r="U121" s="23"/>
      <c r="V121" s="17" t="s">
        <v>25</v>
      </c>
      <c r="W121" s="11" t="s">
        <v>24</v>
      </c>
      <c r="X121" s="18" t="s">
        <v>25</v>
      </c>
      <c r="Y121" s="23"/>
      <c r="Z121" s="23"/>
      <c r="AA121" s="19" t="s">
        <v>25</v>
      </c>
      <c r="AB121" s="11" t="s">
        <v>24</v>
      </c>
      <c r="AC121" s="20" t="s">
        <v>25</v>
      </c>
      <c r="AD121" s="23"/>
      <c r="AE121" s="23"/>
    </row>
    <row r="122" spans="1:31" ht="29" x14ac:dyDescent="0.35">
      <c r="A122" s="40" t="s">
        <v>304</v>
      </c>
      <c r="B122" s="35" t="s">
        <v>305</v>
      </c>
      <c r="C122" s="21" t="s">
        <v>72</v>
      </c>
      <c r="D122" s="35" t="s">
        <v>36</v>
      </c>
      <c r="E122" s="35" t="s">
        <v>37</v>
      </c>
      <c r="F122" s="21" t="s">
        <v>994</v>
      </c>
      <c r="G122" s="10">
        <v>36</v>
      </c>
      <c r="H122" s="11" t="s">
        <v>24</v>
      </c>
      <c r="I122" s="12">
        <v>48</v>
      </c>
      <c r="J122" s="23" t="str">
        <f t="shared" si="102"/>
        <v/>
      </c>
      <c r="K122" s="23">
        <f t="shared" si="103"/>
        <v>12</v>
      </c>
      <c r="L122" s="13">
        <v>36</v>
      </c>
      <c r="M122" s="11" t="s">
        <v>24</v>
      </c>
      <c r="N122" s="14">
        <v>48</v>
      </c>
      <c r="O122" s="23" t="str">
        <f t="shared" si="104"/>
        <v/>
      </c>
      <c r="P122" s="23">
        <f t="shared" si="105"/>
        <v>12</v>
      </c>
      <c r="Q122" s="15" t="s">
        <v>25</v>
      </c>
      <c r="R122" s="11" t="s">
        <v>24</v>
      </c>
      <c r="S122" s="16" t="s">
        <v>25</v>
      </c>
      <c r="T122" s="23"/>
      <c r="U122" s="23"/>
      <c r="V122" s="17" t="s">
        <v>25</v>
      </c>
      <c r="W122" s="11" t="s">
        <v>24</v>
      </c>
      <c r="X122" s="18" t="s">
        <v>25</v>
      </c>
      <c r="Y122" s="23"/>
      <c r="Z122" s="23"/>
      <c r="AA122" s="19" t="s">
        <v>25</v>
      </c>
      <c r="AB122" s="11" t="s">
        <v>24</v>
      </c>
      <c r="AC122" s="20" t="s">
        <v>25</v>
      </c>
      <c r="AD122" s="23"/>
      <c r="AE122" s="23"/>
    </row>
    <row r="123" spans="1:31" x14ac:dyDescent="0.35">
      <c r="A123" s="40" t="s">
        <v>306</v>
      </c>
      <c r="B123" s="35" t="s">
        <v>307</v>
      </c>
      <c r="C123" s="21" t="s">
        <v>72</v>
      </c>
      <c r="D123" s="35" t="s">
        <v>36</v>
      </c>
      <c r="E123" s="35" t="s">
        <v>37</v>
      </c>
      <c r="F123" s="21" t="s">
        <v>994</v>
      </c>
      <c r="G123" s="10">
        <v>24</v>
      </c>
      <c r="H123" s="11" t="s">
        <v>24</v>
      </c>
      <c r="I123" s="12">
        <v>30</v>
      </c>
      <c r="J123" s="23">
        <f t="shared" si="102"/>
        <v>5</v>
      </c>
      <c r="K123" s="23" t="str">
        <f t="shared" si="103"/>
        <v/>
      </c>
      <c r="L123" s="13">
        <v>24</v>
      </c>
      <c r="M123" s="11" t="s">
        <v>24</v>
      </c>
      <c r="N123" s="14">
        <v>30</v>
      </c>
      <c r="O123" s="23">
        <f t="shared" si="104"/>
        <v>5</v>
      </c>
      <c r="P123" s="23" t="str">
        <f t="shared" si="105"/>
        <v/>
      </c>
      <c r="Q123" s="15" t="s">
        <v>25</v>
      </c>
      <c r="R123" s="11" t="s">
        <v>24</v>
      </c>
      <c r="S123" s="16" t="s">
        <v>25</v>
      </c>
      <c r="T123" s="23"/>
      <c r="U123" s="23"/>
      <c r="V123" s="17" t="s">
        <v>25</v>
      </c>
      <c r="W123" s="11" t="s">
        <v>24</v>
      </c>
      <c r="X123" s="18" t="s">
        <v>25</v>
      </c>
      <c r="Y123" s="23"/>
      <c r="Z123" s="23"/>
      <c r="AA123" s="19" t="s">
        <v>25</v>
      </c>
      <c r="AB123" s="11" t="s">
        <v>24</v>
      </c>
      <c r="AC123" s="20" t="s">
        <v>25</v>
      </c>
      <c r="AD123" s="23"/>
      <c r="AE123" s="23"/>
    </row>
    <row r="124" spans="1:31" ht="29" x14ac:dyDescent="0.35">
      <c r="A124" s="40" t="s">
        <v>308</v>
      </c>
      <c r="B124" s="35" t="s">
        <v>309</v>
      </c>
      <c r="C124" s="21" t="s">
        <v>72</v>
      </c>
      <c r="D124" s="35" t="s">
        <v>36</v>
      </c>
      <c r="E124" s="35" t="s">
        <v>37</v>
      </c>
      <c r="F124" s="21" t="s">
        <v>994</v>
      </c>
      <c r="G124" s="10">
        <v>30</v>
      </c>
      <c r="H124" s="11" t="s">
        <v>24</v>
      </c>
      <c r="I124" s="12">
        <v>36</v>
      </c>
      <c r="J124" s="23">
        <f t="shared" si="102"/>
        <v>7.5</v>
      </c>
      <c r="K124" s="23" t="str">
        <f t="shared" si="103"/>
        <v/>
      </c>
      <c r="L124" s="13">
        <v>30</v>
      </c>
      <c r="M124" s="11" t="s">
        <v>24</v>
      </c>
      <c r="N124" s="14">
        <v>36</v>
      </c>
      <c r="O124" s="23">
        <f t="shared" si="104"/>
        <v>7.5</v>
      </c>
      <c r="P124" s="23" t="str">
        <f t="shared" si="105"/>
        <v/>
      </c>
      <c r="Q124" s="15" t="s">
        <v>25</v>
      </c>
      <c r="R124" s="11" t="s">
        <v>24</v>
      </c>
      <c r="S124" s="16" t="s">
        <v>25</v>
      </c>
      <c r="T124" s="23"/>
      <c r="U124" s="23"/>
      <c r="V124" s="17" t="s">
        <v>25</v>
      </c>
      <c r="W124" s="11" t="s">
        <v>24</v>
      </c>
      <c r="X124" s="18" t="s">
        <v>25</v>
      </c>
      <c r="Y124" s="23"/>
      <c r="Z124" s="23"/>
      <c r="AA124" s="19" t="s">
        <v>25</v>
      </c>
      <c r="AB124" s="11" t="s">
        <v>24</v>
      </c>
      <c r="AC124" s="20" t="s">
        <v>25</v>
      </c>
      <c r="AD124" s="23"/>
      <c r="AE124" s="23"/>
    </row>
    <row r="125" spans="1:31" ht="29" x14ac:dyDescent="0.35">
      <c r="A125" s="40" t="s">
        <v>310</v>
      </c>
      <c r="B125" s="35" t="s">
        <v>311</v>
      </c>
      <c r="C125" s="21" t="s">
        <v>72</v>
      </c>
      <c r="D125" s="35" t="s">
        <v>36</v>
      </c>
      <c r="E125" s="35" t="s">
        <v>37</v>
      </c>
      <c r="F125" s="21" t="s">
        <v>994</v>
      </c>
      <c r="G125" s="10">
        <v>30</v>
      </c>
      <c r="H125" s="11" t="s">
        <v>24</v>
      </c>
      <c r="I125" s="12">
        <v>36</v>
      </c>
      <c r="J125" s="23">
        <f t="shared" ref="J125" si="178">IF(OR(G125&gt;36,I125&gt;36),"",G125*I125/144)</f>
        <v>7.5</v>
      </c>
      <c r="K125" s="23" t="str">
        <f t="shared" ref="K125" si="179">IF(OR(G125&gt;36,I125&gt;36),G125*I125/144,"")</f>
        <v/>
      </c>
      <c r="L125" s="13">
        <v>30</v>
      </c>
      <c r="M125" s="11" t="s">
        <v>24</v>
      </c>
      <c r="N125" s="14">
        <v>36</v>
      </c>
      <c r="O125" s="23">
        <f t="shared" ref="O125" si="180">IF(OR(L125&gt;36,N125&gt;36),"",L125*N125/144)</f>
        <v>7.5</v>
      </c>
      <c r="P125" s="23" t="str">
        <f t="shared" ref="P125" si="181">IF(OR(L125&gt;36,N125&gt;36),L125*N125/144,"")</f>
        <v/>
      </c>
      <c r="Q125" s="15" t="s">
        <v>25</v>
      </c>
      <c r="R125" s="11" t="s">
        <v>24</v>
      </c>
      <c r="S125" s="16" t="s">
        <v>25</v>
      </c>
      <c r="T125" s="23"/>
      <c r="U125" s="23"/>
      <c r="V125" s="17" t="s">
        <v>25</v>
      </c>
      <c r="W125" s="11" t="s">
        <v>24</v>
      </c>
      <c r="X125" s="18" t="s">
        <v>25</v>
      </c>
      <c r="Y125" s="23"/>
      <c r="Z125" s="23"/>
      <c r="AA125" s="19" t="s">
        <v>25</v>
      </c>
      <c r="AB125" s="11" t="s">
        <v>24</v>
      </c>
      <c r="AC125" s="20" t="s">
        <v>25</v>
      </c>
      <c r="AD125" s="23"/>
      <c r="AE125" s="23"/>
    </row>
    <row r="126" spans="1:31" x14ac:dyDescent="0.35">
      <c r="A126" s="40" t="s">
        <v>312</v>
      </c>
      <c r="B126" s="35" t="s">
        <v>313</v>
      </c>
      <c r="C126" s="21" t="s">
        <v>72</v>
      </c>
      <c r="D126" s="35" t="s">
        <v>36</v>
      </c>
      <c r="E126" s="35" t="s">
        <v>37</v>
      </c>
      <c r="F126" s="21" t="s">
        <v>994</v>
      </c>
      <c r="G126" s="10">
        <v>24</v>
      </c>
      <c r="H126" s="11" t="s">
        <v>24</v>
      </c>
      <c r="I126" s="12">
        <v>9</v>
      </c>
      <c r="J126" s="23">
        <f t="shared" si="102"/>
        <v>1.5</v>
      </c>
      <c r="K126" s="23" t="str">
        <f t="shared" si="103"/>
        <v/>
      </c>
      <c r="L126" s="13">
        <v>24</v>
      </c>
      <c r="M126" s="11" t="s">
        <v>24</v>
      </c>
      <c r="N126" s="14">
        <v>9</v>
      </c>
      <c r="O126" s="23">
        <f t="shared" si="104"/>
        <v>1.5</v>
      </c>
      <c r="P126" s="23" t="str">
        <f t="shared" si="105"/>
        <v/>
      </c>
      <c r="Q126" s="15" t="s">
        <v>25</v>
      </c>
      <c r="R126" s="11" t="s">
        <v>24</v>
      </c>
      <c r="S126" s="16" t="s">
        <v>25</v>
      </c>
      <c r="T126" s="23"/>
      <c r="U126" s="23"/>
      <c r="V126" s="17" t="s">
        <v>25</v>
      </c>
      <c r="W126" s="11" t="s">
        <v>24</v>
      </c>
      <c r="X126" s="18" t="s">
        <v>25</v>
      </c>
      <c r="Y126" s="23"/>
      <c r="Z126" s="23"/>
      <c r="AA126" s="19" t="s">
        <v>25</v>
      </c>
      <c r="AB126" s="11" t="s">
        <v>24</v>
      </c>
      <c r="AC126" s="20" t="s">
        <v>25</v>
      </c>
      <c r="AD126" s="23"/>
      <c r="AE126" s="23"/>
    </row>
    <row r="127" spans="1:31" x14ac:dyDescent="0.35">
      <c r="A127" s="40" t="s">
        <v>314</v>
      </c>
      <c r="B127" s="35" t="s">
        <v>315</v>
      </c>
      <c r="C127" s="21" t="s">
        <v>72</v>
      </c>
      <c r="D127" s="35" t="s">
        <v>36</v>
      </c>
      <c r="E127" s="35" t="s">
        <v>37</v>
      </c>
      <c r="F127" s="21" t="s">
        <v>994</v>
      </c>
      <c r="G127" s="10">
        <v>24</v>
      </c>
      <c r="H127" s="11" t="s">
        <v>24</v>
      </c>
      <c r="I127" s="12">
        <v>30</v>
      </c>
      <c r="J127" s="23">
        <f t="shared" si="102"/>
        <v>5</v>
      </c>
      <c r="K127" s="23" t="str">
        <f t="shared" si="103"/>
        <v/>
      </c>
      <c r="L127" s="13">
        <v>24</v>
      </c>
      <c r="M127" s="11" t="s">
        <v>24</v>
      </c>
      <c r="N127" s="14">
        <v>30</v>
      </c>
      <c r="O127" s="23">
        <f t="shared" si="104"/>
        <v>5</v>
      </c>
      <c r="P127" s="23" t="str">
        <f t="shared" si="105"/>
        <v/>
      </c>
      <c r="Q127" s="15" t="s">
        <v>25</v>
      </c>
      <c r="R127" s="11" t="s">
        <v>24</v>
      </c>
      <c r="S127" s="16" t="s">
        <v>25</v>
      </c>
      <c r="T127" s="23"/>
      <c r="U127" s="23"/>
      <c r="V127" s="17" t="s">
        <v>25</v>
      </c>
      <c r="W127" s="11" t="s">
        <v>24</v>
      </c>
      <c r="X127" s="18" t="s">
        <v>25</v>
      </c>
      <c r="Y127" s="23"/>
      <c r="Z127" s="23"/>
      <c r="AA127" s="19" t="s">
        <v>25</v>
      </c>
      <c r="AB127" s="11" t="s">
        <v>24</v>
      </c>
      <c r="AC127" s="20" t="s">
        <v>25</v>
      </c>
      <c r="AD127" s="23"/>
      <c r="AE127" s="23"/>
    </row>
    <row r="128" spans="1:31" x14ac:dyDescent="0.35">
      <c r="A128" s="40" t="s">
        <v>316</v>
      </c>
      <c r="B128" s="35" t="s">
        <v>317</v>
      </c>
      <c r="C128" s="21" t="s">
        <v>72</v>
      </c>
      <c r="D128" s="35" t="s">
        <v>36</v>
      </c>
      <c r="E128" s="35" t="s">
        <v>37</v>
      </c>
      <c r="F128" s="21" t="s">
        <v>994</v>
      </c>
      <c r="G128" s="10">
        <v>48</v>
      </c>
      <c r="H128" s="11" t="s">
        <v>24</v>
      </c>
      <c r="I128" s="12">
        <v>30</v>
      </c>
      <c r="J128" s="23" t="str">
        <f t="shared" si="102"/>
        <v/>
      </c>
      <c r="K128" s="23">
        <f t="shared" si="103"/>
        <v>10</v>
      </c>
      <c r="L128" s="13">
        <v>48</v>
      </c>
      <c r="M128" s="11" t="s">
        <v>24</v>
      </c>
      <c r="N128" s="14">
        <v>30</v>
      </c>
      <c r="O128" s="23" t="str">
        <f t="shared" si="104"/>
        <v/>
      </c>
      <c r="P128" s="23">
        <f t="shared" si="105"/>
        <v>10</v>
      </c>
      <c r="Q128" s="15" t="s">
        <v>25</v>
      </c>
      <c r="R128" s="11" t="s">
        <v>24</v>
      </c>
      <c r="S128" s="16" t="s">
        <v>25</v>
      </c>
      <c r="T128" s="23"/>
      <c r="U128" s="23"/>
      <c r="V128" s="17" t="s">
        <v>25</v>
      </c>
      <c r="W128" s="11" t="s">
        <v>24</v>
      </c>
      <c r="X128" s="18" t="s">
        <v>25</v>
      </c>
      <c r="Y128" s="23"/>
      <c r="Z128" s="23"/>
      <c r="AA128" s="19" t="s">
        <v>25</v>
      </c>
      <c r="AB128" s="11" t="s">
        <v>24</v>
      </c>
      <c r="AC128" s="20" t="s">
        <v>25</v>
      </c>
      <c r="AD128" s="23"/>
      <c r="AE128" s="23"/>
    </row>
    <row r="129" spans="1:31" ht="29" x14ac:dyDescent="0.35">
      <c r="A129" s="40" t="s">
        <v>320</v>
      </c>
      <c r="B129" s="35" t="s">
        <v>321</v>
      </c>
      <c r="C129" s="21" t="s">
        <v>72</v>
      </c>
      <c r="D129" s="35" t="s">
        <v>36</v>
      </c>
      <c r="E129" s="35" t="s">
        <v>37</v>
      </c>
      <c r="F129" s="21" t="s">
        <v>994</v>
      </c>
      <c r="G129" s="10">
        <v>60</v>
      </c>
      <c r="H129" s="11" t="s">
        <v>24</v>
      </c>
      <c r="I129" s="12">
        <v>30</v>
      </c>
      <c r="J129" s="23" t="str">
        <f t="shared" si="102"/>
        <v/>
      </c>
      <c r="K129" s="23">
        <f t="shared" si="103"/>
        <v>12.5</v>
      </c>
      <c r="L129" s="13">
        <v>60</v>
      </c>
      <c r="M129" s="11" t="s">
        <v>24</v>
      </c>
      <c r="N129" s="14">
        <v>30</v>
      </c>
      <c r="O129" s="23" t="str">
        <f t="shared" si="104"/>
        <v/>
      </c>
      <c r="P129" s="23">
        <f t="shared" si="105"/>
        <v>12.5</v>
      </c>
      <c r="Q129" s="15" t="s">
        <v>25</v>
      </c>
      <c r="R129" s="11" t="s">
        <v>24</v>
      </c>
      <c r="S129" s="16" t="s">
        <v>25</v>
      </c>
      <c r="T129" s="23"/>
      <c r="U129" s="23"/>
      <c r="V129" s="17" t="s">
        <v>25</v>
      </c>
      <c r="W129" s="11" t="s">
        <v>24</v>
      </c>
      <c r="X129" s="18" t="s">
        <v>25</v>
      </c>
      <c r="Y129" s="23"/>
      <c r="Z129" s="23"/>
      <c r="AA129" s="19" t="s">
        <v>25</v>
      </c>
      <c r="AB129" s="11" t="s">
        <v>24</v>
      </c>
      <c r="AC129" s="20" t="s">
        <v>25</v>
      </c>
      <c r="AD129" s="23"/>
      <c r="AE129" s="23"/>
    </row>
    <row r="130" spans="1:31" ht="29" x14ac:dyDescent="0.35">
      <c r="A130" s="40" t="s">
        <v>322</v>
      </c>
      <c r="B130" s="35" t="s">
        <v>323</v>
      </c>
      <c r="C130" s="21" t="s">
        <v>72</v>
      </c>
      <c r="D130" s="35" t="s">
        <v>36</v>
      </c>
      <c r="E130" s="35" t="s">
        <v>37</v>
      </c>
      <c r="F130" s="21" t="s">
        <v>994</v>
      </c>
      <c r="G130" s="10">
        <v>60</v>
      </c>
      <c r="H130" s="11" t="s">
        <v>24</v>
      </c>
      <c r="I130" s="12">
        <v>30</v>
      </c>
      <c r="J130" s="23" t="str">
        <f t="shared" ref="J130" si="182">IF(OR(G130&gt;36,I130&gt;36),"",G130*I130/144)</f>
        <v/>
      </c>
      <c r="K130" s="23">
        <f t="shared" ref="K130" si="183">IF(OR(G130&gt;36,I130&gt;36),G130*I130/144,"")</f>
        <v>12.5</v>
      </c>
      <c r="L130" s="13">
        <v>60</v>
      </c>
      <c r="M130" s="11" t="s">
        <v>24</v>
      </c>
      <c r="N130" s="14">
        <v>30</v>
      </c>
      <c r="O130" s="23" t="str">
        <f t="shared" ref="O130" si="184">IF(OR(L130&gt;36,N130&gt;36),"",L130*N130/144)</f>
        <v/>
      </c>
      <c r="P130" s="23">
        <f t="shared" ref="P130" si="185">IF(OR(L130&gt;36,N130&gt;36),L130*N130/144,"")</f>
        <v>12.5</v>
      </c>
      <c r="Q130" s="15" t="s">
        <v>25</v>
      </c>
      <c r="R130" s="11" t="s">
        <v>24</v>
      </c>
      <c r="S130" s="16" t="s">
        <v>25</v>
      </c>
      <c r="T130" s="23"/>
      <c r="U130" s="23"/>
      <c r="V130" s="17" t="s">
        <v>25</v>
      </c>
      <c r="W130" s="11" t="s">
        <v>24</v>
      </c>
      <c r="X130" s="18" t="s">
        <v>25</v>
      </c>
      <c r="Y130" s="23"/>
      <c r="Z130" s="23"/>
      <c r="AA130" s="19" t="s">
        <v>25</v>
      </c>
      <c r="AB130" s="11" t="s">
        <v>24</v>
      </c>
      <c r="AC130" s="20" t="s">
        <v>25</v>
      </c>
      <c r="AD130" s="23"/>
      <c r="AE130" s="23"/>
    </row>
    <row r="131" spans="1:31" ht="29" x14ac:dyDescent="0.35">
      <c r="A131" s="40" t="s">
        <v>318</v>
      </c>
      <c r="B131" s="35" t="s">
        <v>319</v>
      </c>
      <c r="C131" s="21" t="s">
        <v>72</v>
      </c>
      <c r="D131" s="35" t="s">
        <v>36</v>
      </c>
      <c r="E131" s="35" t="s">
        <v>37</v>
      </c>
      <c r="F131" s="21" t="s">
        <v>994</v>
      </c>
      <c r="G131" s="10">
        <v>60</v>
      </c>
      <c r="H131" s="11" t="s">
        <v>24</v>
      </c>
      <c r="I131" s="12">
        <v>30</v>
      </c>
      <c r="J131" s="23" t="str">
        <f t="shared" ref="J131" si="186">IF(OR(G131&gt;36,I131&gt;36),"",G131*I131/144)</f>
        <v/>
      </c>
      <c r="K131" s="23">
        <f t="shared" ref="K131" si="187">IF(OR(G131&gt;36,I131&gt;36),G131*I131/144,"")</f>
        <v>12.5</v>
      </c>
      <c r="L131" s="13">
        <v>60</v>
      </c>
      <c r="M131" s="11" t="s">
        <v>24</v>
      </c>
      <c r="N131" s="14">
        <v>30</v>
      </c>
      <c r="O131" s="23" t="str">
        <f t="shared" ref="O131" si="188">IF(OR(L131&gt;36,N131&gt;36),"",L131*N131/144)</f>
        <v/>
      </c>
      <c r="P131" s="23">
        <f t="shared" ref="P131" si="189">IF(OR(L131&gt;36,N131&gt;36),L131*N131/144,"")</f>
        <v>12.5</v>
      </c>
      <c r="Q131" s="15" t="s">
        <v>25</v>
      </c>
      <c r="R131" s="11" t="s">
        <v>24</v>
      </c>
      <c r="S131" s="16" t="s">
        <v>25</v>
      </c>
      <c r="T131" s="23"/>
      <c r="U131" s="23"/>
      <c r="V131" s="17" t="s">
        <v>25</v>
      </c>
      <c r="W131" s="11" t="s">
        <v>24</v>
      </c>
      <c r="X131" s="18" t="s">
        <v>25</v>
      </c>
      <c r="Y131" s="23"/>
      <c r="Z131" s="23"/>
      <c r="AA131" s="19" t="s">
        <v>25</v>
      </c>
      <c r="AB131" s="11" t="s">
        <v>24</v>
      </c>
      <c r="AC131" s="20" t="s">
        <v>25</v>
      </c>
      <c r="AD131" s="23"/>
      <c r="AE131" s="23"/>
    </row>
    <row r="132" spans="1:31" x14ac:dyDescent="0.35">
      <c r="A132" s="40" t="s">
        <v>324</v>
      </c>
      <c r="B132" s="35" t="s">
        <v>326</v>
      </c>
      <c r="C132" s="21" t="s">
        <v>72</v>
      </c>
      <c r="D132" s="35" t="s">
        <v>36</v>
      </c>
      <c r="E132" s="35" t="s">
        <v>37</v>
      </c>
      <c r="F132" s="21" t="s">
        <v>994</v>
      </c>
      <c r="G132" s="10">
        <v>24</v>
      </c>
      <c r="H132" s="11" t="s">
        <v>24</v>
      </c>
      <c r="I132" s="12">
        <v>30</v>
      </c>
      <c r="J132" s="23">
        <f t="shared" si="102"/>
        <v>5</v>
      </c>
      <c r="K132" s="23" t="str">
        <f t="shared" si="103"/>
        <v/>
      </c>
      <c r="L132" s="13">
        <v>24</v>
      </c>
      <c r="M132" s="11" t="s">
        <v>24</v>
      </c>
      <c r="N132" s="14">
        <v>30</v>
      </c>
      <c r="O132" s="23">
        <f t="shared" si="104"/>
        <v>5</v>
      </c>
      <c r="P132" s="23" t="str">
        <f t="shared" si="105"/>
        <v/>
      </c>
      <c r="Q132" s="15">
        <v>36</v>
      </c>
      <c r="R132" s="11" t="s">
        <v>24</v>
      </c>
      <c r="S132" s="16">
        <v>48</v>
      </c>
      <c r="T132" s="23" t="str">
        <f t="shared" si="106"/>
        <v/>
      </c>
      <c r="U132" s="23">
        <f t="shared" si="107"/>
        <v>12</v>
      </c>
      <c r="V132" s="17" t="s">
        <v>25</v>
      </c>
      <c r="W132" s="11" t="s">
        <v>24</v>
      </c>
      <c r="X132" s="18" t="s">
        <v>25</v>
      </c>
      <c r="Y132" s="23"/>
      <c r="Z132" s="23"/>
      <c r="AA132" s="19">
        <v>36</v>
      </c>
      <c r="AB132" s="11" t="s">
        <v>24</v>
      </c>
      <c r="AC132" s="20">
        <v>48</v>
      </c>
      <c r="AD132" s="23" t="str">
        <f t="shared" si="110"/>
        <v/>
      </c>
      <c r="AE132" s="23">
        <f t="shared" si="111"/>
        <v>12</v>
      </c>
    </row>
    <row r="133" spans="1:31" ht="29" x14ac:dyDescent="0.35">
      <c r="A133" s="40" t="s">
        <v>325</v>
      </c>
      <c r="B133" s="35" t="s">
        <v>327</v>
      </c>
      <c r="C133" s="21" t="s">
        <v>72</v>
      </c>
      <c r="D133" s="35" t="s">
        <v>36</v>
      </c>
      <c r="E133" s="35" t="s">
        <v>37</v>
      </c>
      <c r="F133" s="21" t="s">
        <v>994</v>
      </c>
      <c r="G133" s="10">
        <v>24</v>
      </c>
      <c r="H133" s="11" t="s">
        <v>24</v>
      </c>
      <c r="I133" s="12">
        <v>36</v>
      </c>
      <c r="J133" s="23">
        <f t="shared" si="102"/>
        <v>6</v>
      </c>
      <c r="K133" s="23" t="str">
        <f t="shared" si="103"/>
        <v/>
      </c>
      <c r="L133" s="13">
        <v>24</v>
      </c>
      <c r="M133" s="11" t="s">
        <v>24</v>
      </c>
      <c r="N133" s="14">
        <v>36</v>
      </c>
      <c r="O133" s="23">
        <f t="shared" si="104"/>
        <v>6</v>
      </c>
      <c r="P133" s="23" t="str">
        <f t="shared" si="105"/>
        <v/>
      </c>
      <c r="Q133" s="15">
        <v>36</v>
      </c>
      <c r="R133" s="11" t="s">
        <v>24</v>
      </c>
      <c r="S133" s="16">
        <v>48</v>
      </c>
      <c r="T133" s="23" t="str">
        <f t="shared" si="106"/>
        <v/>
      </c>
      <c r="U133" s="23">
        <f t="shared" si="107"/>
        <v>12</v>
      </c>
      <c r="V133" s="17">
        <v>48</v>
      </c>
      <c r="W133" s="11" t="s">
        <v>24</v>
      </c>
      <c r="X133" s="18">
        <v>60</v>
      </c>
      <c r="Y133" s="23" t="str">
        <f t="shared" si="108"/>
        <v/>
      </c>
      <c r="Z133" s="23">
        <f t="shared" si="109"/>
        <v>20</v>
      </c>
      <c r="AA133" s="19" t="s">
        <v>25</v>
      </c>
      <c r="AB133" s="11" t="s">
        <v>24</v>
      </c>
      <c r="AC133" s="20" t="s">
        <v>25</v>
      </c>
      <c r="AD133" s="23"/>
      <c r="AE133" s="23"/>
    </row>
    <row r="134" spans="1:31" x14ac:dyDescent="0.35">
      <c r="A134" s="40" t="s">
        <v>328</v>
      </c>
      <c r="B134" s="35" t="s">
        <v>329</v>
      </c>
      <c r="C134" s="21" t="s">
        <v>72</v>
      </c>
      <c r="D134" s="35" t="s">
        <v>36</v>
      </c>
      <c r="E134" s="35" t="s">
        <v>37</v>
      </c>
      <c r="F134" s="21" t="s">
        <v>994</v>
      </c>
      <c r="G134" s="10">
        <v>24</v>
      </c>
      <c r="H134" s="11" t="s">
        <v>24</v>
      </c>
      <c r="I134" s="12">
        <v>18</v>
      </c>
      <c r="J134" s="23">
        <f t="shared" ref="J134:J195" si="190">IF(OR(G134&gt;36,I134&gt;36),"",G134*I134/144)</f>
        <v>3</v>
      </c>
      <c r="K134" s="23" t="str">
        <f t="shared" ref="K134:K195" si="191">IF(OR(G134&gt;36,I134&gt;36),G134*I134/144,"")</f>
        <v/>
      </c>
      <c r="L134" s="13">
        <v>24</v>
      </c>
      <c r="M134" s="11" t="s">
        <v>24</v>
      </c>
      <c r="N134" s="14">
        <v>18</v>
      </c>
      <c r="O134" s="23">
        <f t="shared" ref="O134:O195" si="192">IF(OR(L134&gt;36,N134&gt;36),"",L134*N134/144)</f>
        <v>3</v>
      </c>
      <c r="P134" s="23" t="str">
        <f t="shared" ref="P134:P195" si="193">IF(OR(L134&gt;36,N134&gt;36),L134*N134/144,"")</f>
        <v/>
      </c>
      <c r="Q134" s="15" t="s">
        <v>25</v>
      </c>
      <c r="R134" s="11" t="s">
        <v>24</v>
      </c>
      <c r="S134" s="16" t="s">
        <v>25</v>
      </c>
      <c r="T134" s="23"/>
      <c r="U134" s="23"/>
      <c r="V134" s="17" t="s">
        <v>25</v>
      </c>
      <c r="W134" s="11" t="s">
        <v>24</v>
      </c>
      <c r="X134" s="18" t="s">
        <v>25</v>
      </c>
      <c r="Y134" s="23"/>
      <c r="Z134" s="23"/>
      <c r="AA134" s="19" t="s">
        <v>25</v>
      </c>
      <c r="AB134" s="11" t="s">
        <v>24</v>
      </c>
      <c r="AC134" s="20" t="s">
        <v>25</v>
      </c>
      <c r="AD134" s="23"/>
      <c r="AE134" s="23"/>
    </row>
    <row r="135" spans="1:31" ht="29" x14ac:dyDescent="0.35">
      <c r="A135" s="40" t="s">
        <v>330</v>
      </c>
      <c r="B135" s="35" t="s">
        <v>331</v>
      </c>
      <c r="C135" s="21" t="s">
        <v>72</v>
      </c>
      <c r="D135" s="35" t="s">
        <v>135</v>
      </c>
      <c r="E135" s="35" t="s">
        <v>37</v>
      </c>
      <c r="F135" s="21" t="s">
        <v>994</v>
      </c>
      <c r="G135" s="10">
        <v>30</v>
      </c>
      <c r="H135" s="11" t="s">
        <v>24</v>
      </c>
      <c r="I135" s="12">
        <v>30</v>
      </c>
      <c r="J135" s="23">
        <f t="shared" si="190"/>
        <v>6.25</v>
      </c>
      <c r="K135" s="23" t="str">
        <f t="shared" si="191"/>
        <v/>
      </c>
      <c r="L135" s="13">
        <v>30</v>
      </c>
      <c r="M135" s="11" t="s">
        <v>24</v>
      </c>
      <c r="N135" s="14">
        <v>30</v>
      </c>
      <c r="O135" s="23">
        <f t="shared" si="192"/>
        <v>6.25</v>
      </c>
      <c r="P135" s="23" t="str">
        <f t="shared" si="193"/>
        <v/>
      </c>
      <c r="Q135" s="15">
        <v>36</v>
      </c>
      <c r="R135" s="11" t="s">
        <v>24</v>
      </c>
      <c r="S135" s="16">
        <v>36</v>
      </c>
      <c r="T135" s="23">
        <f t="shared" ref="T135:T195" si="194">IF(OR(Q135&gt;36,S135&gt;36),"",Q135*S135/144)</f>
        <v>9</v>
      </c>
      <c r="U135" s="23" t="str">
        <f t="shared" ref="U135:U195" si="195">IF(OR(Q135&gt;36,S135&gt;36),Q135*S135/144,"")</f>
        <v/>
      </c>
      <c r="V135" s="17">
        <v>36</v>
      </c>
      <c r="W135" s="11" t="s">
        <v>24</v>
      </c>
      <c r="X135" s="18">
        <v>36</v>
      </c>
      <c r="Y135" s="23">
        <f t="shared" ref="Y135:Y195" si="196">IF(OR(V135&gt;36,X135&gt;36),"",V135*X135/144)</f>
        <v>9</v>
      </c>
      <c r="Z135" s="23" t="str">
        <f t="shared" ref="Z135:Z195" si="197">IF(OR(V135&gt;36,X135&gt;36),V135*X135/144,"")</f>
        <v/>
      </c>
      <c r="AA135" s="19">
        <v>42</v>
      </c>
      <c r="AB135" s="11" t="s">
        <v>24</v>
      </c>
      <c r="AC135" s="20">
        <v>42</v>
      </c>
      <c r="AD135" s="23" t="str">
        <f t="shared" ref="AD135:AD183" si="198">IF(OR(AA135&gt;36,AC135&gt;36),"",AA135*AC135/144)</f>
        <v/>
      </c>
      <c r="AE135" s="23">
        <f t="shared" ref="AE135:AE183" si="199">IF(OR(AA135&gt;36,AC135&gt;36),AA135*AC135/144,"")</f>
        <v>12.25</v>
      </c>
    </row>
    <row r="136" spans="1:31" ht="29" x14ac:dyDescent="0.35">
      <c r="A136" s="40" t="s">
        <v>332</v>
      </c>
      <c r="B136" s="35" t="s">
        <v>333</v>
      </c>
      <c r="C136" s="21" t="s">
        <v>72</v>
      </c>
      <c r="D136" s="35" t="s">
        <v>36</v>
      </c>
      <c r="E136" s="35" t="s">
        <v>299</v>
      </c>
      <c r="F136" s="21" t="s">
        <v>994</v>
      </c>
      <c r="G136" s="10">
        <v>36</v>
      </c>
      <c r="H136" s="11" t="s">
        <v>24</v>
      </c>
      <c r="I136" s="12">
        <v>24</v>
      </c>
      <c r="J136" s="23">
        <f t="shared" si="190"/>
        <v>6</v>
      </c>
      <c r="K136" s="23" t="str">
        <f t="shared" si="191"/>
        <v/>
      </c>
      <c r="L136" s="13">
        <v>36</v>
      </c>
      <c r="M136" s="11" t="s">
        <v>24</v>
      </c>
      <c r="N136" s="14">
        <v>24</v>
      </c>
      <c r="O136" s="23">
        <f t="shared" si="192"/>
        <v>6</v>
      </c>
      <c r="P136" s="23" t="str">
        <f t="shared" si="193"/>
        <v/>
      </c>
      <c r="Q136" s="15">
        <v>48</v>
      </c>
      <c r="R136" s="11" t="s">
        <v>24</v>
      </c>
      <c r="S136" s="16">
        <v>36</v>
      </c>
      <c r="T136" s="23" t="str">
        <f t="shared" si="194"/>
        <v/>
      </c>
      <c r="U136" s="23">
        <f t="shared" si="195"/>
        <v>12</v>
      </c>
      <c r="V136" s="17">
        <v>60</v>
      </c>
      <c r="W136" s="11" t="s">
        <v>24</v>
      </c>
      <c r="X136" s="18">
        <v>48</v>
      </c>
      <c r="Y136" s="23" t="str">
        <f t="shared" si="196"/>
        <v/>
      </c>
      <c r="Z136" s="23">
        <f t="shared" si="197"/>
        <v>20</v>
      </c>
      <c r="AA136" s="19">
        <v>48</v>
      </c>
      <c r="AB136" s="11" t="s">
        <v>24</v>
      </c>
      <c r="AC136" s="20">
        <v>36</v>
      </c>
      <c r="AD136" s="23" t="str">
        <f t="shared" si="198"/>
        <v/>
      </c>
      <c r="AE136" s="23">
        <f t="shared" si="199"/>
        <v>12</v>
      </c>
    </row>
    <row r="137" spans="1:31" ht="29" x14ac:dyDescent="0.35">
      <c r="A137" s="40" t="s">
        <v>334</v>
      </c>
      <c r="B137" s="35" t="s">
        <v>335</v>
      </c>
      <c r="C137" s="21" t="s">
        <v>72</v>
      </c>
      <c r="D137" s="35" t="s">
        <v>36</v>
      </c>
      <c r="E137" s="35" t="s">
        <v>37</v>
      </c>
      <c r="F137" s="21" t="s">
        <v>994</v>
      </c>
      <c r="G137" s="10">
        <v>24</v>
      </c>
      <c r="H137" s="11" t="s">
        <v>24</v>
      </c>
      <c r="I137" s="12">
        <v>30</v>
      </c>
      <c r="J137" s="23">
        <f t="shared" si="190"/>
        <v>5</v>
      </c>
      <c r="K137" s="23" t="str">
        <f t="shared" si="191"/>
        <v/>
      </c>
      <c r="L137" s="13">
        <v>24</v>
      </c>
      <c r="M137" s="11" t="s">
        <v>24</v>
      </c>
      <c r="N137" s="14">
        <v>30</v>
      </c>
      <c r="O137" s="23">
        <f t="shared" si="192"/>
        <v>5</v>
      </c>
      <c r="P137" s="23" t="str">
        <f t="shared" si="193"/>
        <v/>
      </c>
      <c r="Q137" s="15">
        <v>36</v>
      </c>
      <c r="R137" s="11" t="s">
        <v>24</v>
      </c>
      <c r="S137" s="16">
        <v>48</v>
      </c>
      <c r="T137" s="23" t="str">
        <f t="shared" si="194"/>
        <v/>
      </c>
      <c r="U137" s="23">
        <f t="shared" si="195"/>
        <v>12</v>
      </c>
      <c r="V137" s="17">
        <v>48</v>
      </c>
      <c r="W137" s="11" t="s">
        <v>24</v>
      </c>
      <c r="X137" s="18">
        <v>60</v>
      </c>
      <c r="Y137" s="23" t="str">
        <f t="shared" si="196"/>
        <v/>
      </c>
      <c r="Z137" s="23">
        <f t="shared" si="197"/>
        <v>20</v>
      </c>
      <c r="AA137" s="19">
        <v>36</v>
      </c>
      <c r="AB137" s="11" t="s">
        <v>24</v>
      </c>
      <c r="AC137" s="20">
        <v>48</v>
      </c>
      <c r="AD137" s="23" t="str">
        <f t="shared" si="198"/>
        <v/>
      </c>
      <c r="AE137" s="23">
        <f t="shared" si="199"/>
        <v>12</v>
      </c>
    </row>
    <row r="138" spans="1:31" x14ac:dyDescent="0.35">
      <c r="A138" s="40" t="s">
        <v>336</v>
      </c>
      <c r="B138" s="35" t="s">
        <v>337</v>
      </c>
      <c r="C138" s="21" t="s">
        <v>72</v>
      </c>
      <c r="D138" s="35" t="s">
        <v>36</v>
      </c>
      <c r="E138" s="35" t="s">
        <v>37</v>
      </c>
      <c r="F138" s="21" t="s">
        <v>994</v>
      </c>
      <c r="G138" s="10">
        <v>24</v>
      </c>
      <c r="H138" s="11" t="s">
        <v>24</v>
      </c>
      <c r="I138" s="12">
        <v>30</v>
      </c>
      <c r="J138" s="23">
        <f t="shared" ref="J138" si="200">IF(OR(G138&gt;36,I138&gt;36),"",G138*I138/144)</f>
        <v>5</v>
      </c>
      <c r="K138" s="23" t="str">
        <f t="shared" ref="K138" si="201">IF(OR(G138&gt;36,I138&gt;36),G138*I138/144,"")</f>
        <v/>
      </c>
      <c r="L138" s="13">
        <v>24</v>
      </c>
      <c r="M138" s="11" t="s">
        <v>24</v>
      </c>
      <c r="N138" s="14">
        <v>30</v>
      </c>
      <c r="O138" s="23">
        <f t="shared" ref="O138" si="202">IF(OR(L138&gt;36,N138&gt;36),"",L138*N138/144)</f>
        <v>5</v>
      </c>
      <c r="P138" s="23" t="str">
        <f t="shared" ref="P138" si="203">IF(OR(L138&gt;36,N138&gt;36),L138*N138/144,"")</f>
        <v/>
      </c>
      <c r="Q138" s="15">
        <v>36</v>
      </c>
      <c r="R138" s="11" t="s">
        <v>24</v>
      </c>
      <c r="S138" s="16">
        <v>48</v>
      </c>
      <c r="T138" s="23" t="str">
        <f t="shared" ref="T138" si="204">IF(OR(Q138&gt;36,S138&gt;36),"",Q138*S138/144)</f>
        <v/>
      </c>
      <c r="U138" s="23">
        <f t="shared" ref="U138" si="205">IF(OR(Q138&gt;36,S138&gt;36),Q138*S138/144,"")</f>
        <v>12</v>
      </c>
      <c r="V138" s="17">
        <v>48</v>
      </c>
      <c r="W138" s="11" t="s">
        <v>24</v>
      </c>
      <c r="X138" s="18">
        <v>60</v>
      </c>
      <c r="Y138" s="23" t="str">
        <f t="shared" ref="Y138" si="206">IF(OR(V138&gt;36,X138&gt;36),"",V138*X138/144)</f>
        <v/>
      </c>
      <c r="Z138" s="23">
        <f t="shared" ref="Z138" si="207">IF(OR(V138&gt;36,X138&gt;36),V138*X138/144,"")</f>
        <v>20</v>
      </c>
      <c r="AA138" s="19">
        <v>36</v>
      </c>
      <c r="AB138" s="11" t="s">
        <v>24</v>
      </c>
      <c r="AC138" s="20">
        <v>48</v>
      </c>
      <c r="AD138" s="23" t="str">
        <f t="shared" ref="AD138" si="208">IF(OR(AA138&gt;36,AC138&gt;36),"",AA138*AC138/144)</f>
        <v/>
      </c>
      <c r="AE138" s="23">
        <f t="shared" ref="AE138" si="209">IF(OR(AA138&gt;36,AC138&gt;36),AA138*AC138/144,"")</f>
        <v>12</v>
      </c>
    </row>
    <row r="139" spans="1:31" x14ac:dyDescent="0.35">
      <c r="A139" s="40" t="s">
        <v>338</v>
      </c>
      <c r="B139" s="35" t="s">
        <v>339</v>
      </c>
      <c r="C139" s="21" t="s">
        <v>73</v>
      </c>
      <c r="D139" s="35" t="s">
        <v>36</v>
      </c>
      <c r="E139" s="35" t="s">
        <v>426</v>
      </c>
      <c r="F139" s="21" t="s">
        <v>994</v>
      </c>
      <c r="G139" s="10">
        <v>30</v>
      </c>
      <c r="H139" s="11" t="s">
        <v>24</v>
      </c>
      <c r="I139" s="12">
        <v>30</v>
      </c>
      <c r="J139" s="23">
        <f t="shared" si="190"/>
        <v>6.25</v>
      </c>
      <c r="K139" s="23" t="str">
        <f t="shared" si="191"/>
        <v/>
      </c>
      <c r="L139" s="13">
        <v>36</v>
      </c>
      <c r="M139" s="11" t="s">
        <v>24</v>
      </c>
      <c r="N139" s="14">
        <v>36</v>
      </c>
      <c r="O139" s="23">
        <f t="shared" si="192"/>
        <v>9</v>
      </c>
      <c r="P139" s="23" t="str">
        <f t="shared" si="193"/>
        <v/>
      </c>
      <c r="Q139" s="15">
        <v>36</v>
      </c>
      <c r="R139" s="11" t="s">
        <v>24</v>
      </c>
      <c r="S139" s="16">
        <v>36</v>
      </c>
      <c r="T139" s="23">
        <f t="shared" si="194"/>
        <v>9</v>
      </c>
      <c r="U139" s="23" t="str">
        <f t="shared" si="195"/>
        <v/>
      </c>
      <c r="V139" s="17">
        <v>36</v>
      </c>
      <c r="W139" s="11" t="s">
        <v>24</v>
      </c>
      <c r="X139" s="18">
        <v>36</v>
      </c>
      <c r="Y139" s="23">
        <f t="shared" si="196"/>
        <v>9</v>
      </c>
      <c r="Z139" s="23" t="str">
        <f t="shared" si="197"/>
        <v/>
      </c>
      <c r="AA139" s="19">
        <v>48</v>
      </c>
      <c r="AB139" s="11" t="s">
        <v>24</v>
      </c>
      <c r="AC139" s="20">
        <v>48</v>
      </c>
      <c r="AD139" s="23" t="str">
        <f t="shared" si="198"/>
        <v/>
      </c>
      <c r="AE139" s="23">
        <f t="shared" si="199"/>
        <v>16</v>
      </c>
    </row>
    <row r="140" spans="1:31" x14ac:dyDescent="0.35">
      <c r="A140" s="40" t="s">
        <v>340</v>
      </c>
      <c r="B140" s="35" t="s">
        <v>341</v>
      </c>
      <c r="C140" s="21" t="s">
        <v>73</v>
      </c>
      <c r="D140" s="35" t="s">
        <v>36</v>
      </c>
      <c r="E140" s="35" t="s">
        <v>426</v>
      </c>
      <c r="F140" s="21" t="s">
        <v>994</v>
      </c>
      <c r="G140" s="10">
        <v>30</v>
      </c>
      <c r="H140" s="11" t="s">
        <v>24</v>
      </c>
      <c r="I140" s="12">
        <v>30</v>
      </c>
      <c r="J140" s="23">
        <f t="shared" ref="J140:J149" si="210">IF(OR(G140&gt;36,I140&gt;36),"",G140*I140/144)</f>
        <v>6.25</v>
      </c>
      <c r="K140" s="23" t="str">
        <f t="shared" ref="K140:K149" si="211">IF(OR(G140&gt;36,I140&gt;36),G140*I140/144,"")</f>
        <v/>
      </c>
      <c r="L140" s="13">
        <v>36</v>
      </c>
      <c r="M140" s="11" t="s">
        <v>24</v>
      </c>
      <c r="N140" s="14">
        <v>36</v>
      </c>
      <c r="O140" s="23">
        <f t="shared" ref="O140:O149" si="212">IF(OR(L140&gt;36,N140&gt;36),"",L140*N140/144)</f>
        <v>9</v>
      </c>
      <c r="P140" s="23" t="str">
        <f t="shared" ref="P140:P149" si="213">IF(OR(L140&gt;36,N140&gt;36),L140*N140/144,"")</f>
        <v/>
      </c>
      <c r="Q140" s="15">
        <v>36</v>
      </c>
      <c r="R140" s="11" t="s">
        <v>24</v>
      </c>
      <c r="S140" s="16">
        <v>36</v>
      </c>
      <c r="T140" s="23">
        <f t="shared" ref="T140:T149" si="214">IF(OR(Q140&gt;36,S140&gt;36),"",Q140*S140/144)</f>
        <v>9</v>
      </c>
      <c r="U140" s="23" t="str">
        <f t="shared" ref="U140:U149" si="215">IF(OR(Q140&gt;36,S140&gt;36),Q140*S140/144,"")</f>
        <v/>
      </c>
      <c r="V140" s="17">
        <v>36</v>
      </c>
      <c r="W140" s="11" t="s">
        <v>24</v>
      </c>
      <c r="X140" s="18">
        <v>36</v>
      </c>
      <c r="Y140" s="23">
        <f t="shared" ref="Y140:Y149" si="216">IF(OR(V140&gt;36,X140&gt;36),"",V140*X140/144)</f>
        <v>9</v>
      </c>
      <c r="Z140" s="23" t="str">
        <f t="shared" ref="Z140:Z149" si="217">IF(OR(V140&gt;36,X140&gt;36),V140*X140/144,"")</f>
        <v/>
      </c>
      <c r="AA140" s="19">
        <v>48</v>
      </c>
      <c r="AB140" s="11" t="s">
        <v>24</v>
      </c>
      <c r="AC140" s="20">
        <v>48</v>
      </c>
      <c r="AD140" s="23" t="str">
        <f t="shared" ref="AD140:AD149" si="218">IF(OR(AA140&gt;36,AC140&gt;36),"",AA140*AC140/144)</f>
        <v/>
      </c>
      <c r="AE140" s="23">
        <f t="shared" ref="AE140:AE149" si="219">IF(OR(AA140&gt;36,AC140&gt;36),AA140*AC140/144,"")</f>
        <v>16</v>
      </c>
    </row>
    <row r="141" spans="1:31" x14ac:dyDescent="0.35">
      <c r="A141" s="40" t="s">
        <v>342</v>
      </c>
      <c r="B141" s="35" t="s">
        <v>343</v>
      </c>
      <c r="C141" s="21" t="s">
        <v>73</v>
      </c>
      <c r="D141" s="35" t="s">
        <v>36</v>
      </c>
      <c r="E141" s="35" t="s">
        <v>426</v>
      </c>
      <c r="F141" s="21" t="s">
        <v>994</v>
      </c>
      <c r="G141" s="10">
        <v>30</v>
      </c>
      <c r="H141" s="11" t="s">
        <v>24</v>
      </c>
      <c r="I141" s="12">
        <v>30</v>
      </c>
      <c r="J141" s="23">
        <f t="shared" ref="J141" si="220">IF(OR(G141&gt;36,I141&gt;36),"",G141*I141/144)</f>
        <v>6.25</v>
      </c>
      <c r="K141" s="23" t="str">
        <f t="shared" ref="K141" si="221">IF(OR(G141&gt;36,I141&gt;36),G141*I141/144,"")</f>
        <v/>
      </c>
      <c r="L141" s="13">
        <v>36</v>
      </c>
      <c r="M141" s="11" t="s">
        <v>24</v>
      </c>
      <c r="N141" s="14">
        <v>36</v>
      </c>
      <c r="O141" s="23">
        <f t="shared" ref="O141" si="222">IF(OR(L141&gt;36,N141&gt;36),"",L141*N141/144)</f>
        <v>9</v>
      </c>
      <c r="P141" s="23" t="str">
        <f t="shared" ref="P141" si="223">IF(OR(L141&gt;36,N141&gt;36),L141*N141/144,"")</f>
        <v/>
      </c>
      <c r="Q141" s="15">
        <v>36</v>
      </c>
      <c r="R141" s="11" t="s">
        <v>24</v>
      </c>
      <c r="S141" s="16">
        <v>36</v>
      </c>
      <c r="T141" s="23">
        <f t="shared" ref="T141" si="224">IF(OR(Q141&gt;36,S141&gt;36),"",Q141*S141/144)</f>
        <v>9</v>
      </c>
      <c r="U141" s="23" t="str">
        <f t="shared" ref="U141" si="225">IF(OR(Q141&gt;36,S141&gt;36),Q141*S141/144,"")</f>
        <v/>
      </c>
      <c r="V141" s="17">
        <v>36</v>
      </c>
      <c r="W141" s="11" t="s">
        <v>24</v>
      </c>
      <c r="X141" s="18">
        <v>36</v>
      </c>
      <c r="Y141" s="23">
        <f t="shared" ref="Y141" si="226">IF(OR(V141&gt;36,X141&gt;36),"",V141*X141/144)</f>
        <v>9</v>
      </c>
      <c r="Z141" s="23" t="str">
        <f t="shared" ref="Z141" si="227">IF(OR(V141&gt;36,X141&gt;36),V141*X141/144,"")</f>
        <v/>
      </c>
      <c r="AA141" s="19">
        <v>48</v>
      </c>
      <c r="AB141" s="11" t="s">
        <v>24</v>
      </c>
      <c r="AC141" s="20">
        <v>48</v>
      </c>
      <c r="AD141" s="23" t="str">
        <f t="shared" ref="AD141" si="228">IF(OR(AA141&gt;36,AC141&gt;36),"",AA141*AC141/144)</f>
        <v/>
      </c>
      <c r="AE141" s="23">
        <f t="shared" ref="AE141" si="229">IF(OR(AA141&gt;36,AC141&gt;36),AA141*AC141/144,"")</f>
        <v>16</v>
      </c>
    </row>
    <row r="142" spans="1:31" x14ac:dyDescent="0.35">
      <c r="A142" s="40" t="s">
        <v>344</v>
      </c>
      <c r="B142" s="35" t="s">
        <v>345</v>
      </c>
      <c r="C142" s="21" t="s">
        <v>73</v>
      </c>
      <c r="D142" s="35" t="s">
        <v>36</v>
      </c>
      <c r="E142" s="35" t="s">
        <v>426</v>
      </c>
      <c r="F142" s="21" t="s">
        <v>994</v>
      </c>
      <c r="G142" s="10">
        <v>30</v>
      </c>
      <c r="H142" s="11" t="s">
        <v>24</v>
      </c>
      <c r="I142" s="12">
        <v>30</v>
      </c>
      <c r="J142" s="23">
        <f>IF(OR(G142&gt;36,I142&gt;36),"",G142*I142/144)</f>
        <v>6.25</v>
      </c>
      <c r="K142" s="23" t="str">
        <f>IF(OR(G142&gt;36,I142&gt;36),G142*I142/144,"")</f>
        <v/>
      </c>
      <c r="L142" s="13">
        <v>36</v>
      </c>
      <c r="M142" s="11" t="s">
        <v>24</v>
      </c>
      <c r="N142" s="14">
        <v>36</v>
      </c>
      <c r="O142" s="23">
        <f>IF(OR(L142&gt;36,N142&gt;36),"",L142*N142/144)</f>
        <v>9</v>
      </c>
      <c r="P142" s="23" t="str">
        <f>IF(OR(L142&gt;36,N142&gt;36),L142*N142/144,"")</f>
        <v/>
      </c>
      <c r="Q142" s="15">
        <v>36</v>
      </c>
      <c r="R142" s="11" t="s">
        <v>24</v>
      </c>
      <c r="S142" s="16">
        <v>36</v>
      </c>
      <c r="T142" s="23">
        <f>IF(OR(Q142&gt;36,S142&gt;36),"",Q142*S142/144)</f>
        <v>9</v>
      </c>
      <c r="U142" s="23" t="str">
        <f>IF(OR(Q142&gt;36,S142&gt;36),Q142*S142/144,"")</f>
        <v/>
      </c>
      <c r="V142" s="17">
        <v>36</v>
      </c>
      <c r="W142" s="11" t="s">
        <v>24</v>
      </c>
      <c r="X142" s="18">
        <v>36</v>
      </c>
      <c r="Y142" s="23">
        <f>IF(OR(V142&gt;36,X142&gt;36),"",V142*X142/144)</f>
        <v>9</v>
      </c>
      <c r="Z142" s="23" t="str">
        <f>IF(OR(V142&gt;36,X142&gt;36),V142*X142/144,"")</f>
        <v/>
      </c>
      <c r="AA142" s="19">
        <v>48</v>
      </c>
      <c r="AB142" s="11" t="s">
        <v>24</v>
      </c>
      <c r="AC142" s="20">
        <v>48</v>
      </c>
      <c r="AD142" s="23" t="str">
        <f>IF(OR(AA142&gt;36,AC142&gt;36),"",AA142*AC142/144)</f>
        <v/>
      </c>
      <c r="AE142" s="23">
        <f>IF(OR(AA142&gt;36,AC142&gt;36),AA142*AC142/144,"")</f>
        <v>16</v>
      </c>
    </row>
    <row r="143" spans="1:31" x14ac:dyDescent="0.35">
      <c r="A143" s="40" t="s">
        <v>354</v>
      </c>
      <c r="B143" s="35" t="s">
        <v>360</v>
      </c>
      <c r="C143" s="21" t="s">
        <v>73</v>
      </c>
      <c r="D143" s="35" t="s">
        <v>36</v>
      </c>
      <c r="E143" s="35" t="s">
        <v>426</v>
      </c>
      <c r="F143" s="21" t="s">
        <v>994</v>
      </c>
      <c r="G143" s="10">
        <v>30</v>
      </c>
      <c r="H143" s="11" t="s">
        <v>24</v>
      </c>
      <c r="I143" s="12">
        <v>30</v>
      </c>
      <c r="J143" s="23">
        <f>IF(OR(G143&gt;36,I143&gt;36),"",G143*I143/144)</f>
        <v>6.25</v>
      </c>
      <c r="K143" s="23" t="str">
        <f>IF(OR(G143&gt;36,I143&gt;36),G143*I143/144,"")</f>
        <v/>
      </c>
      <c r="L143" s="13">
        <v>36</v>
      </c>
      <c r="M143" s="11" t="s">
        <v>24</v>
      </c>
      <c r="N143" s="14">
        <v>36</v>
      </c>
      <c r="O143" s="23">
        <f>IF(OR(L143&gt;36,N143&gt;36),"",L143*N143/144)</f>
        <v>9</v>
      </c>
      <c r="P143" s="23" t="str">
        <f>IF(OR(L143&gt;36,N143&gt;36),L143*N143/144,"")</f>
        <v/>
      </c>
      <c r="Q143" s="15">
        <v>36</v>
      </c>
      <c r="R143" s="11" t="s">
        <v>24</v>
      </c>
      <c r="S143" s="16">
        <v>36</v>
      </c>
      <c r="T143" s="23">
        <f>IF(OR(Q143&gt;36,S143&gt;36),"",Q143*S143/144)</f>
        <v>9</v>
      </c>
      <c r="U143" s="23" t="str">
        <f>IF(OR(Q143&gt;36,S143&gt;36),Q143*S143/144,"")</f>
        <v/>
      </c>
      <c r="V143" s="17">
        <v>36</v>
      </c>
      <c r="W143" s="11" t="s">
        <v>24</v>
      </c>
      <c r="X143" s="18">
        <v>36</v>
      </c>
      <c r="Y143" s="23">
        <f>IF(OR(V143&gt;36,X143&gt;36),"",V143*X143/144)</f>
        <v>9</v>
      </c>
      <c r="Z143" s="23" t="str">
        <f>IF(OR(V143&gt;36,X143&gt;36),V143*X143/144,"")</f>
        <v/>
      </c>
      <c r="AA143" s="19">
        <v>48</v>
      </c>
      <c r="AB143" s="11" t="s">
        <v>24</v>
      </c>
      <c r="AC143" s="20">
        <v>48</v>
      </c>
      <c r="AD143" s="23" t="str">
        <f>IF(OR(AA143&gt;36,AC143&gt;36),"",AA143*AC143/144)</f>
        <v/>
      </c>
      <c r="AE143" s="23">
        <f>IF(OR(AA143&gt;36,AC143&gt;36),AA143*AC143/144,"")</f>
        <v>16</v>
      </c>
    </row>
    <row r="144" spans="1:31" x14ac:dyDescent="0.35">
      <c r="A144" s="40" t="s">
        <v>355</v>
      </c>
      <c r="B144" s="35" t="s">
        <v>361</v>
      </c>
      <c r="C144" s="21" t="s">
        <v>73</v>
      </c>
      <c r="D144" s="35" t="s">
        <v>36</v>
      </c>
      <c r="E144" s="35" t="s">
        <v>426</v>
      </c>
      <c r="F144" s="21" t="s">
        <v>994</v>
      </c>
      <c r="G144" s="10">
        <v>30</v>
      </c>
      <c r="H144" s="11" t="s">
        <v>24</v>
      </c>
      <c r="I144" s="12">
        <v>30</v>
      </c>
      <c r="J144" s="23">
        <f t="shared" ref="J144:J148" si="230">IF(OR(G144&gt;36,I144&gt;36),"",G144*I144/144)</f>
        <v>6.25</v>
      </c>
      <c r="K144" s="23" t="str">
        <f t="shared" ref="K144:K148" si="231">IF(OR(G144&gt;36,I144&gt;36),G144*I144/144,"")</f>
        <v/>
      </c>
      <c r="L144" s="13">
        <v>36</v>
      </c>
      <c r="M144" s="11" t="s">
        <v>24</v>
      </c>
      <c r="N144" s="14">
        <v>36</v>
      </c>
      <c r="O144" s="23">
        <f t="shared" ref="O144:O148" si="232">IF(OR(L144&gt;36,N144&gt;36),"",L144*N144/144)</f>
        <v>9</v>
      </c>
      <c r="P144" s="23" t="str">
        <f t="shared" ref="P144:P148" si="233">IF(OR(L144&gt;36,N144&gt;36),L144*N144/144,"")</f>
        <v/>
      </c>
      <c r="Q144" s="15">
        <v>36</v>
      </c>
      <c r="R144" s="11" t="s">
        <v>24</v>
      </c>
      <c r="S144" s="16">
        <v>36</v>
      </c>
      <c r="T144" s="23">
        <f t="shared" ref="T144:T148" si="234">IF(OR(Q144&gt;36,S144&gt;36),"",Q144*S144/144)</f>
        <v>9</v>
      </c>
      <c r="U144" s="23" t="str">
        <f t="shared" ref="U144:U148" si="235">IF(OR(Q144&gt;36,S144&gt;36),Q144*S144/144,"")</f>
        <v/>
      </c>
      <c r="V144" s="17">
        <v>36</v>
      </c>
      <c r="W144" s="11" t="s">
        <v>24</v>
      </c>
      <c r="X144" s="18">
        <v>36</v>
      </c>
      <c r="Y144" s="23">
        <f t="shared" ref="Y144:Y148" si="236">IF(OR(V144&gt;36,X144&gt;36),"",V144*X144/144)</f>
        <v>9</v>
      </c>
      <c r="Z144" s="23" t="str">
        <f t="shared" ref="Z144:Z148" si="237">IF(OR(V144&gt;36,X144&gt;36),V144*X144/144,"")</f>
        <v/>
      </c>
      <c r="AA144" s="19">
        <v>48</v>
      </c>
      <c r="AB144" s="11" t="s">
        <v>24</v>
      </c>
      <c r="AC144" s="20">
        <v>48</v>
      </c>
      <c r="AD144" s="23" t="str">
        <f t="shared" ref="AD144:AD148" si="238">IF(OR(AA144&gt;36,AC144&gt;36),"",AA144*AC144/144)</f>
        <v/>
      </c>
      <c r="AE144" s="23">
        <f t="shared" ref="AE144:AE148" si="239">IF(OR(AA144&gt;36,AC144&gt;36),AA144*AC144/144,"")</f>
        <v>16</v>
      </c>
    </row>
    <row r="145" spans="1:31" x14ac:dyDescent="0.35">
      <c r="A145" s="40" t="s">
        <v>356</v>
      </c>
      <c r="B145" s="35" t="s">
        <v>362</v>
      </c>
      <c r="C145" s="21" t="s">
        <v>73</v>
      </c>
      <c r="D145" s="35" t="s">
        <v>36</v>
      </c>
      <c r="E145" s="35" t="s">
        <v>426</v>
      </c>
      <c r="F145" s="21" t="s">
        <v>994</v>
      </c>
      <c r="G145" s="10">
        <v>30</v>
      </c>
      <c r="H145" s="11" t="s">
        <v>24</v>
      </c>
      <c r="I145" s="12">
        <v>30</v>
      </c>
      <c r="J145" s="23">
        <f t="shared" si="230"/>
        <v>6.25</v>
      </c>
      <c r="K145" s="23" t="str">
        <f t="shared" si="231"/>
        <v/>
      </c>
      <c r="L145" s="13">
        <v>36</v>
      </c>
      <c r="M145" s="11" t="s">
        <v>24</v>
      </c>
      <c r="N145" s="14">
        <v>36</v>
      </c>
      <c r="O145" s="23">
        <f t="shared" si="232"/>
        <v>9</v>
      </c>
      <c r="P145" s="23" t="str">
        <f t="shared" si="233"/>
        <v/>
      </c>
      <c r="Q145" s="15">
        <v>36</v>
      </c>
      <c r="R145" s="11" t="s">
        <v>24</v>
      </c>
      <c r="S145" s="16">
        <v>36</v>
      </c>
      <c r="T145" s="23">
        <f t="shared" si="234"/>
        <v>9</v>
      </c>
      <c r="U145" s="23" t="str">
        <f t="shared" si="235"/>
        <v/>
      </c>
      <c r="V145" s="17">
        <v>36</v>
      </c>
      <c r="W145" s="11" t="s">
        <v>24</v>
      </c>
      <c r="X145" s="18">
        <v>36</v>
      </c>
      <c r="Y145" s="23">
        <f t="shared" si="236"/>
        <v>9</v>
      </c>
      <c r="Z145" s="23" t="str">
        <f t="shared" si="237"/>
        <v/>
      </c>
      <c r="AA145" s="19">
        <v>48</v>
      </c>
      <c r="AB145" s="11" t="s">
        <v>24</v>
      </c>
      <c r="AC145" s="20">
        <v>48</v>
      </c>
      <c r="AD145" s="23" t="str">
        <f t="shared" si="238"/>
        <v/>
      </c>
      <c r="AE145" s="23">
        <f t="shared" si="239"/>
        <v>16</v>
      </c>
    </row>
    <row r="146" spans="1:31" x14ac:dyDescent="0.35">
      <c r="A146" s="40" t="s">
        <v>357</v>
      </c>
      <c r="B146" s="35" t="s">
        <v>363</v>
      </c>
      <c r="C146" s="21" t="s">
        <v>73</v>
      </c>
      <c r="D146" s="35" t="s">
        <v>36</v>
      </c>
      <c r="E146" s="35" t="s">
        <v>426</v>
      </c>
      <c r="F146" s="21" t="s">
        <v>994</v>
      </c>
      <c r="G146" s="10">
        <v>30</v>
      </c>
      <c r="H146" s="11" t="s">
        <v>24</v>
      </c>
      <c r="I146" s="12">
        <v>30</v>
      </c>
      <c r="J146" s="23">
        <f t="shared" si="230"/>
        <v>6.25</v>
      </c>
      <c r="K146" s="23" t="str">
        <f t="shared" si="231"/>
        <v/>
      </c>
      <c r="L146" s="13">
        <v>36</v>
      </c>
      <c r="M146" s="11" t="s">
        <v>24</v>
      </c>
      <c r="N146" s="14">
        <v>36</v>
      </c>
      <c r="O146" s="23">
        <f t="shared" si="232"/>
        <v>9</v>
      </c>
      <c r="P146" s="23" t="str">
        <f t="shared" si="233"/>
        <v/>
      </c>
      <c r="Q146" s="15">
        <v>36</v>
      </c>
      <c r="R146" s="11" t="s">
        <v>24</v>
      </c>
      <c r="S146" s="16">
        <v>36</v>
      </c>
      <c r="T146" s="23">
        <f t="shared" si="234"/>
        <v>9</v>
      </c>
      <c r="U146" s="23" t="str">
        <f t="shared" si="235"/>
        <v/>
      </c>
      <c r="V146" s="17">
        <v>36</v>
      </c>
      <c r="W146" s="11" t="s">
        <v>24</v>
      </c>
      <c r="X146" s="18">
        <v>36</v>
      </c>
      <c r="Y146" s="23">
        <f t="shared" si="236"/>
        <v>9</v>
      </c>
      <c r="Z146" s="23" t="str">
        <f t="shared" si="237"/>
        <v/>
      </c>
      <c r="AA146" s="19">
        <v>48</v>
      </c>
      <c r="AB146" s="11" t="s">
        <v>24</v>
      </c>
      <c r="AC146" s="20">
        <v>48</v>
      </c>
      <c r="AD146" s="23" t="str">
        <f t="shared" si="238"/>
        <v/>
      </c>
      <c r="AE146" s="23">
        <f t="shared" si="239"/>
        <v>16</v>
      </c>
    </row>
    <row r="147" spans="1:31" x14ac:dyDescent="0.35">
      <c r="A147" s="40" t="s">
        <v>358</v>
      </c>
      <c r="B147" s="35" t="s">
        <v>364</v>
      </c>
      <c r="C147" s="21" t="s">
        <v>73</v>
      </c>
      <c r="D147" s="35" t="s">
        <v>36</v>
      </c>
      <c r="E147" s="35" t="s">
        <v>426</v>
      </c>
      <c r="F147" s="21" t="s">
        <v>994</v>
      </c>
      <c r="G147" s="10">
        <v>30</v>
      </c>
      <c r="H147" s="11" t="s">
        <v>24</v>
      </c>
      <c r="I147" s="12">
        <v>30</v>
      </c>
      <c r="J147" s="23">
        <f t="shared" si="230"/>
        <v>6.25</v>
      </c>
      <c r="K147" s="23" t="str">
        <f t="shared" si="231"/>
        <v/>
      </c>
      <c r="L147" s="13">
        <v>36</v>
      </c>
      <c r="M147" s="11" t="s">
        <v>24</v>
      </c>
      <c r="N147" s="14">
        <v>36</v>
      </c>
      <c r="O147" s="23">
        <f t="shared" si="232"/>
        <v>9</v>
      </c>
      <c r="P147" s="23" t="str">
        <f t="shared" si="233"/>
        <v/>
      </c>
      <c r="Q147" s="15">
        <v>36</v>
      </c>
      <c r="R147" s="11" t="s">
        <v>24</v>
      </c>
      <c r="S147" s="16">
        <v>36</v>
      </c>
      <c r="T147" s="23">
        <f t="shared" si="234"/>
        <v>9</v>
      </c>
      <c r="U147" s="23" t="str">
        <f t="shared" si="235"/>
        <v/>
      </c>
      <c r="V147" s="17">
        <v>36</v>
      </c>
      <c r="W147" s="11" t="s">
        <v>24</v>
      </c>
      <c r="X147" s="18">
        <v>36</v>
      </c>
      <c r="Y147" s="23">
        <f t="shared" si="236"/>
        <v>9</v>
      </c>
      <c r="Z147" s="23" t="str">
        <f t="shared" si="237"/>
        <v/>
      </c>
      <c r="AA147" s="19">
        <v>48</v>
      </c>
      <c r="AB147" s="11" t="s">
        <v>24</v>
      </c>
      <c r="AC147" s="20">
        <v>48</v>
      </c>
      <c r="AD147" s="23" t="str">
        <f t="shared" si="238"/>
        <v/>
      </c>
      <c r="AE147" s="23">
        <f t="shared" si="239"/>
        <v>16</v>
      </c>
    </row>
    <row r="148" spans="1:31" x14ac:dyDescent="0.35">
      <c r="A148" s="40" t="s">
        <v>359</v>
      </c>
      <c r="B148" s="35" t="s">
        <v>365</v>
      </c>
      <c r="C148" s="21" t="s">
        <v>73</v>
      </c>
      <c r="D148" s="35" t="s">
        <v>36</v>
      </c>
      <c r="E148" s="35" t="s">
        <v>426</v>
      </c>
      <c r="F148" s="21" t="s">
        <v>994</v>
      </c>
      <c r="G148" s="10">
        <v>30</v>
      </c>
      <c r="H148" s="11" t="s">
        <v>24</v>
      </c>
      <c r="I148" s="12">
        <v>30</v>
      </c>
      <c r="J148" s="23">
        <f t="shared" si="230"/>
        <v>6.25</v>
      </c>
      <c r="K148" s="23" t="str">
        <f t="shared" si="231"/>
        <v/>
      </c>
      <c r="L148" s="13">
        <v>36</v>
      </c>
      <c r="M148" s="11" t="s">
        <v>24</v>
      </c>
      <c r="N148" s="14">
        <v>36</v>
      </c>
      <c r="O148" s="23">
        <f t="shared" si="232"/>
        <v>9</v>
      </c>
      <c r="P148" s="23" t="str">
        <f t="shared" si="233"/>
        <v/>
      </c>
      <c r="Q148" s="15">
        <v>36</v>
      </c>
      <c r="R148" s="11" t="s">
        <v>24</v>
      </c>
      <c r="S148" s="16">
        <v>36</v>
      </c>
      <c r="T148" s="23">
        <f t="shared" si="234"/>
        <v>9</v>
      </c>
      <c r="U148" s="23" t="str">
        <f t="shared" si="235"/>
        <v/>
      </c>
      <c r="V148" s="17">
        <v>36</v>
      </c>
      <c r="W148" s="11" t="s">
        <v>24</v>
      </c>
      <c r="X148" s="18">
        <v>36</v>
      </c>
      <c r="Y148" s="23">
        <f t="shared" si="236"/>
        <v>9</v>
      </c>
      <c r="Z148" s="23" t="str">
        <f t="shared" si="237"/>
        <v/>
      </c>
      <c r="AA148" s="19">
        <v>48</v>
      </c>
      <c r="AB148" s="11" t="s">
        <v>24</v>
      </c>
      <c r="AC148" s="20">
        <v>48</v>
      </c>
      <c r="AD148" s="23" t="str">
        <f t="shared" si="238"/>
        <v/>
      </c>
      <c r="AE148" s="23">
        <f t="shared" si="239"/>
        <v>16</v>
      </c>
    </row>
    <row r="149" spans="1:31" x14ac:dyDescent="0.35">
      <c r="A149" s="40" t="s">
        <v>346</v>
      </c>
      <c r="B149" s="35" t="s">
        <v>348</v>
      </c>
      <c r="C149" s="21" t="s">
        <v>73</v>
      </c>
      <c r="D149" s="35" t="s">
        <v>36</v>
      </c>
      <c r="E149" s="35" t="s">
        <v>426</v>
      </c>
      <c r="F149" s="21" t="s">
        <v>994</v>
      </c>
      <c r="G149" s="10">
        <v>36</v>
      </c>
      <c r="H149" s="11" t="s">
        <v>24</v>
      </c>
      <c r="I149" s="12">
        <v>36</v>
      </c>
      <c r="J149" s="23">
        <f t="shared" si="210"/>
        <v>9</v>
      </c>
      <c r="K149" s="23" t="str">
        <f t="shared" si="211"/>
        <v/>
      </c>
      <c r="L149" s="13">
        <v>36</v>
      </c>
      <c r="M149" s="11" t="s">
        <v>24</v>
      </c>
      <c r="N149" s="14">
        <v>36</v>
      </c>
      <c r="O149" s="23">
        <f t="shared" si="212"/>
        <v>9</v>
      </c>
      <c r="P149" s="23" t="str">
        <f t="shared" si="213"/>
        <v/>
      </c>
      <c r="Q149" s="15">
        <v>48</v>
      </c>
      <c r="R149" s="11" t="s">
        <v>24</v>
      </c>
      <c r="S149" s="16">
        <v>48</v>
      </c>
      <c r="T149" s="23" t="str">
        <f t="shared" si="214"/>
        <v/>
      </c>
      <c r="U149" s="23">
        <f t="shared" si="215"/>
        <v>16</v>
      </c>
      <c r="V149" s="17">
        <v>48</v>
      </c>
      <c r="W149" s="11" t="s">
        <v>24</v>
      </c>
      <c r="X149" s="18">
        <v>48</v>
      </c>
      <c r="Y149" s="23" t="str">
        <f t="shared" si="216"/>
        <v/>
      </c>
      <c r="Z149" s="23">
        <f t="shared" si="217"/>
        <v>16</v>
      </c>
      <c r="AA149" s="19">
        <v>48</v>
      </c>
      <c r="AB149" s="11" t="s">
        <v>24</v>
      </c>
      <c r="AC149" s="20">
        <v>48</v>
      </c>
      <c r="AD149" s="23" t="str">
        <f t="shared" si="218"/>
        <v/>
      </c>
      <c r="AE149" s="23">
        <f t="shared" si="219"/>
        <v>16</v>
      </c>
    </row>
    <row r="150" spans="1:31" x14ac:dyDescent="0.35">
      <c r="A150" s="40" t="s">
        <v>347</v>
      </c>
      <c r="B150" s="35" t="s">
        <v>349</v>
      </c>
      <c r="C150" s="21" t="s">
        <v>73</v>
      </c>
      <c r="D150" s="35" t="s">
        <v>36</v>
      </c>
      <c r="E150" s="35" t="s">
        <v>426</v>
      </c>
      <c r="F150" s="21" t="s">
        <v>994</v>
      </c>
      <c r="G150" s="10">
        <v>36</v>
      </c>
      <c r="H150" s="11" t="s">
        <v>24</v>
      </c>
      <c r="I150" s="12">
        <v>36</v>
      </c>
      <c r="J150" s="23">
        <f t="shared" ref="J150:J152" si="240">IF(OR(G150&gt;36,I150&gt;36),"",G150*I150/144)</f>
        <v>9</v>
      </c>
      <c r="K150" s="23" t="str">
        <f t="shared" ref="K150:K152" si="241">IF(OR(G150&gt;36,I150&gt;36),G150*I150/144,"")</f>
        <v/>
      </c>
      <c r="L150" s="13">
        <v>36</v>
      </c>
      <c r="M150" s="11" t="s">
        <v>24</v>
      </c>
      <c r="N150" s="14">
        <v>36</v>
      </c>
      <c r="O150" s="23">
        <f t="shared" ref="O150:O152" si="242">IF(OR(L150&gt;36,N150&gt;36),"",L150*N150/144)</f>
        <v>9</v>
      </c>
      <c r="P150" s="23" t="str">
        <f t="shared" ref="P150:P152" si="243">IF(OR(L150&gt;36,N150&gt;36),L150*N150/144,"")</f>
        <v/>
      </c>
      <c r="Q150" s="15">
        <v>48</v>
      </c>
      <c r="R150" s="11" t="s">
        <v>24</v>
      </c>
      <c r="S150" s="16">
        <v>48</v>
      </c>
      <c r="T150" s="23" t="str">
        <f t="shared" ref="T150:T152" si="244">IF(OR(Q150&gt;36,S150&gt;36),"",Q150*S150/144)</f>
        <v/>
      </c>
      <c r="U150" s="23">
        <f t="shared" ref="U150:U152" si="245">IF(OR(Q150&gt;36,S150&gt;36),Q150*S150/144,"")</f>
        <v>16</v>
      </c>
      <c r="V150" s="17">
        <v>48</v>
      </c>
      <c r="W150" s="11" t="s">
        <v>24</v>
      </c>
      <c r="X150" s="18">
        <v>48</v>
      </c>
      <c r="Y150" s="23" t="str">
        <f t="shared" ref="Y150:Y152" si="246">IF(OR(V150&gt;36,X150&gt;36),"",V150*X150/144)</f>
        <v/>
      </c>
      <c r="Z150" s="23">
        <f t="shared" ref="Z150:Z152" si="247">IF(OR(V150&gt;36,X150&gt;36),V150*X150/144,"")</f>
        <v>16</v>
      </c>
      <c r="AA150" s="19">
        <v>48</v>
      </c>
      <c r="AB150" s="11" t="s">
        <v>24</v>
      </c>
      <c r="AC150" s="20">
        <v>48</v>
      </c>
      <c r="AD150" s="23" t="str">
        <f t="shared" ref="AD150:AD152" si="248">IF(OR(AA150&gt;36,AC150&gt;36),"",AA150*AC150/144)</f>
        <v/>
      </c>
      <c r="AE150" s="23">
        <f t="shared" ref="AE150:AE152" si="249">IF(OR(AA150&gt;36,AC150&gt;36),AA150*AC150/144,"")</f>
        <v>16</v>
      </c>
    </row>
    <row r="151" spans="1:31" x14ac:dyDescent="0.35">
      <c r="A151" s="40" t="s">
        <v>352</v>
      </c>
      <c r="B151" s="35" t="s">
        <v>350</v>
      </c>
      <c r="C151" s="21" t="s">
        <v>73</v>
      </c>
      <c r="D151" s="35" t="s">
        <v>36</v>
      </c>
      <c r="E151" s="35" t="s">
        <v>426</v>
      </c>
      <c r="F151" s="21" t="s">
        <v>994</v>
      </c>
      <c r="G151" s="10">
        <v>36</v>
      </c>
      <c r="H151" s="11" t="s">
        <v>24</v>
      </c>
      <c r="I151" s="12">
        <v>36</v>
      </c>
      <c r="J151" s="23">
        <f t="shared" si="240"/>
        <v>9</v>
      </c>
      <c r="K151" s="23" t="str">
        <f t="shared" si="241"/>
        <v/>
      </c>
      <c r="L151" s="13">
        <v>36</v>
      </c>
      <c r="M151" s="11" t="s">
        <v>24</v>
      </c>
      <c r="N151" s="14">
        <v>36</v>
      </c>
      <c r="O151" s="23">
        <f t="shared" si="242"/>
        <v>9</v>
      </c>
      <c r="P151" s="23" t="str">
        <f t="shared" si="243"/>
        <v/>
      </c>
      <c r="Q151" s="15">
        <v>48</v>
      </c>
      <c r="R151" s="11" t="s">
        <v>24</v>
      </c>
      <c r="S151" s="16">
        <v>48</v>
      </c>
      <c r="T151" s="23" t="str">
        <f t="shared" si="244"/>
        <v/>
      </c>
      <c r="U151" s="23">
        <f t="shared" si="245"/>
        <v>16</v>
      </c>
      <c r="V151" s="17">
        <v>48</v>
      </c>
      <c r="W151" s="11" t="s">
        <v>24</v>
      </c>
      <c r="X151" s="18">
        <v>48</v>
      </c>
      <c r="Y151" s="23" t="str">
        <f t="shared" si="246"/>
        <v/>
      </c>
      <c r="Z151" s="23">
        <f t="shared" si="247"/>
        <v>16</v>
      </c>
      <c r="AA151" s="19">
        <v>48</v>
      </c>
      <c r="AB151" s="11" t="s">
        <v>24</v>
      </c>
      <c r="AC151" s="20">
        <v>48</v>
      </c>
      <c r="AD151" s="23" t="str">
        <f t="shared" si="248"/>
        <v/>
      </c>
      <c r="AE151" s="23">
        <f t="shared" si="249"/>
        <v>16</v>
      </c>
    </row>
    <row r="152" spans="1:31" x14ac:dyDescent="0.35">
      <c r="A152" s="40" t="s">
        <v>353</v>
      </c>
      <c r="B152" s="35" t="s">
        <v>351</v>
      </c>
      <c r="C152" s="21" t="s">
        <v>73</v>
      </c>
      <c r="D152" s="35" t="s">
        <v>36</v>
      </c>
      <c r="E152" s="35" t="s">
        <v>426</v>
      </c>
      <c r="F152" s="21" t="s">
        <v>994</v>
      </c>
      <c r="G152" s="10">
        <v>36</v>
      </c>
      <c r="H152" s="11" t="s">
        <v>24</v>
      </c>
      <c r="I152" s="12">
        <v>36</v>
      </c>
      <c r="J152" s="23">
        <f t="shared" si="240"/>
        <v>9</v>
      </c>
      <c r="K152" s="23" t="str">
        <f t="shared" si="241"/>
        <v/>
      </c>
      <c r="L152" s="13">
        <v>36</v>
      </c>
      <c r="M152" s="11" t="s">
        <v>24</v>
      </c>
      <c r="N152" s="14">
        <v>36</v>
      </c>
      <c r="O152" s="23">
        <f t="shared" si="242"/>
        <v>9</v>
      </c>
      <c r="P152" s="23" t="str">
        <f t="shared" si="243"/>
        <v/>
      </c>
      <c r="Q152" s="15">
        <v>48</v>
      </c>
      <c r="R152" s="11" t="s">
        <v>24</v>
      </c>
      <c r="S152" s="16">
        <v>48</v>
      </c>
      <c r="T152" s="23" t="str">
        <f t="shared" si="244"/>
        <v/>
      </c>
      <c r="U152" s="23">
        <f t="shared" si="245"/>
        <v>16</v>
      </c>
      <c r="V152" s="17">
        <v>48</v>
      </c>
      <c r="W152" s="11" t="s">
        <v>24</v>
      </c>
      <c r="X152" s="18">
        <v>48</v>
      </c>
      <c r="Y152" s="23" t="str">
        <f t="shared" si="246"/>
        <v/>
      </c>
      <c r="Z152" s="23">
        <f t="shared" si="247"/>
        <v>16</v>
      </c>
      <c r="AA152" s="19">
        <v>48</v>
      </c>
      <c r="AB152" s="11" t="s">
        <v>24</v>
      </c>
      <c r="AC152" s="20">
        <v>48</v>
      </c>
      <c r="AD152" s="23" t="str">
        <f t="shared" si="248"/>
        <v/>
      </c>
      <c r="AE152" s="23">
        <f t="shared" si="249"/>
        <v>16</v>
      </c>
    </row>
    <row r="153" spans="1:31" ht="29" x14ac:dyDescent="0.35">
      <c r="A153" s="40" t="s">
        <v>366</v>
      </c>
      <c r="B153" s="35" t="s">
        <v>397</v>
      </c>
      <c r="C153" s="21" t="s">
        <v>72</v>
      </c>
      <c r="D153" s="35" t="s">
        <v>36</v>
      </c>
      <c r="E153" s="35" t="s">
        <v>426</v>
      </c>
      <c r="F153" s="21" t="s">
        <v>994</v>
      </c>
      <c r="G153" s="10">
        <v>48</v>
      </c>
      <c r="H153" s="11" t="s">
        <v>24</v>
      </c>
      <c r="I153" s="12">
        <v>24</v>
      </c>
      <c r="J153" s="23" t="str">
        <f t="shared" si="190"/>
        <v/>
      </c>
      <c r="K153" s="23">
        <f t="shared" si="191"/>
        <v>8</v>
      </c>
      <c r="L153" s="13">
        <v>48</v>
      </c>
      <c r="M153" s="11" t="s">
        <v>24</v>
      </c>
      <c r="N153" s="14">
        <v>24</v>
      </c>
      <c r="O153" s="23" t="str">
        <f t="shared" si="192"/>
        <v/>
      </c>
      <c r="P153" s="23">
        <f t="shared" si="193"/>
        <v>8</v>
      </c>
      <c r="Q153" s="15">
        <v>60</v>
      </c>
      <c r="R153" s="11" t="s">
        <v>24</v>
      </c>
      <c r="S153" s="16">
        <v>30</v>
      </c>
      <c r="T153" s="23" t="str">
        <f t="shared" si="194"/>
        <v/>
      </c>
      <c r="U153" s="23">
        <f t="shared" si="195"/>
        <v>12.5</v>
      </c>
      <c r="V153" s="17">
        <v>60</v>
      </c>
      <c r="W153" s="11" t="s">
        <v>24</v>
      </c>
      <c r="X153" s="18">
        <v>30</v>
      </c>
      <c r="Y153" s="23" t="str">
        <f t="shared" si="196"/>
        <v/>
      </c>
      <c r="Z153" s="23">
        <f t="shared" si="197"/>
        <v>12.5</v>
      </c>
      <c r="AA153" s="19">
        <v>60</v>
      </c>
      <c r="AB153" s="11" t="s">
        <v>24</v>
      </c>
      <c r="AC153" s="20">
        <v>30</v>
      </c>
      <c r="AD153" s="23" t="str">
        <f t="shared" si="198"/>
        <v/>
      </c>
      <c r="AE153" s="23">
        <f t="shared" si="199"/>
        <v>12.5</v>
      </c>
    </row>
    <row r="154" spans="1:31" ht="29" x14ac:dyDescent="0.35">
      <c r="A154" s="40" t="s">
        <v>367</v>
      </c>
      <c r="B154" s="35" t="s">
        <v>398</v>
      </c>
      <c r="C154" s="21" t="s">
        <v>72</v>
      </c>
      <c r="D154" s="35" t="s">
        <v>36</v>
      </c>
      <c r="E154" s="35" t="s">
        <v>426</v>
      </c>
      <c r="F154" s="21" t="s">
        <v>994</v>
      </c>
      <c r="G154" s="10">
        <v>48</v>
      </c>
      <c r="H154" s="11" t="s">
        <v>24</v>
      </c>
      <c r="I154" s="12">
        <v>24</v>
      </c>
      <c r="J154" s="23" t="str">
        <f t="shared" ref="J154" si="250">IF(OR(G154&gt;36,I154&gt;36),"",G154*I154/144)</f>
        <v/>
      </c>
      <c r="K154" s="23">
        <f t="shared" ref="K154" si="251">IF(OR(G154&gt;36,I154&gt;36),G154*I154/144,"")</f>
        <v>8</v>
      </c>
      <c r="L154" s="13">
        <v>48</v>
      </c>
      <c r="M154" s="11" t="s">
        <v>24</v>
      </c>
      <c r="N154" s="14">
        <v>24</v>
      </c>
      <c r="O154" s="23" t="str">
        <f t="shared" ref="O154" si="252">IF(OR(L154&gt;36,N154&gt;36),"",L154*N154/144)</f>
        <v/>
      </c>
      <c r="P154" s="23">
        <f t="shared" ref="P154" si="253">IF(OR(L154&gt;36,N154&gt;36),L154*N154/144,"")</f>
        <v>8</v>
      </c>
      <c r="Q154" s="15">
        <v>60</v>
      </c>
      <c r="R154" s="11" t="s">
        <v>24</v>
      </c>
      <c r="S154" s="16">
        <v>30</v>
      </c>
      <c r="T154" s="23" t="str">
        <f t="shared" ref="T154" si="254">IF(OR(Q154&gt;36,S154&gt;36),"",Q154*S154/144)</f>
        <v/>
      </c>
      <c r="U154" s="23">
        <f t="shared" ref="U154" si="255">IF(OR(Q154&gt;36,S154&gt;36),Q154*S154/144,"")</f>
        <v>12.5</v>
      </c>
      <c r="V154" s="17">
        <v>60</v>
      </c>
      <c r="W154" s="11" t="s">
        <v>24</v>
      </c>
      <c r="X154" s="18">
        <v>30</v>
      </c>
      <c r="Y154" s="23" t="str">
        <f t="shared" ref="Y154" si="256">IF(OR(V154&gt;36,X154&gt;36),"",V154*X154/144)</f>
        <v/>
      </c>
      <c r="Z154" s="23">
        <f t="shared" ref="Z154" si="257">IF(OR(V154&gt;36,X154&gt;36),V154*X154/144,"")</f>
        <v>12.5</v>
      </c>
      <c r="AA154" s="19">
        <v>60</v>
      </c>
      <c r="AB154" s="11" t="s">
        <v>24</v>
      </c>
      <c r="AC154" s="20">
        <v>30</v>
      </c>
      <c r="AD154" s="23" t="str">
        <f t="shared" ref="AD154" si="258">IF(OR(AA154&gt;36,AC154&gt;36),"",AA154*AC154/144)</f>
        <v/>
      </c>
      <c r="AE154" s="23">
        <f t="shared" ref="AE154" si="259">IF(OR(AA154&gt;36,AC154&gt;36),AA154*AC154/144,"")</f>
        <v>12.5</v>
      </c>
    </row>
    <row r="155" spans="1:31" x14ac:dyDescent="0.35">
      <c r="A155" s="75" t="s">
        <v>399</v>
      </c>
      <c r="B155" s="76" t="s">
        <v>400</v>
      </c>
      <c r="C155" s="77" t="s">
        <v>72</v>
      </c>
      <c r="D155" s="76" t="s">
        <v>36</v>
      </c>
      <c r="E155" s="76" t="s">
        <v>35</v>
      </c>
      <c r="F155" s="77" t="s">
        <v>994</v>
      </c>
      <c r="G155" s="10">
        <v>48</v>
      </c>
      <c r="H155" s="11" t="s">
        <v>24</v>
      </c>
      <c r="I155" s="12">
        <v>24</v>
      </c>
      <c r="J155" s="23" t="str">
        <f t="shared" ref="J155" si="260">IF(OR(G155&gt;36,I155&gt;36),"",G155*I155/144)</f>
        <v/>
      </c>
      <c r="K155" s="23">
        <f t="shared" ref="K155" si="261">IF(OR(G155&gt;36,I155&gt;36),G155*I155/144,"")</f>
        <v>8</v>
      </c>
      <c r="L155" s="13">
        <v>48</v>
      </c>
      <c r="M155" s="11" t="s">
        <v>24</v>
      </c>
      <c r="N155" s="14">
        <v>24</v>
      </c>
      <c r="O155" s="23" t="str">
        <f t="shared" ref="O155" si="262">IF(OR(L155&gt;36,N155&gt;36),"",L155*N155/144)</f>
        <v/>
      </c>
      <c r="P155" s="23">
        <f t="shared" ref="P155" si="263">IF(OR(L155&gt;36,N155&gt;36),L155*N155/144,"")</f>
        <v>8</v>
      </c>
      <c r="Q155" s="15">
        <v>60</v>
      </c>
      <c r="R155" s="11" t="s">
        <v>24</v>
      </c>
      <c r="S155" s="16">
        <v>30</v>
      </c>
      <c r="T155" s="23" t="str">
        <f t="shared" ref="T155" si="264">IF(OR(Q155&gt;36,S155&gt;36),"",Q155*S155/144)</f>
        <v/>
      </c>
      <c r="U155" s="23">
        <f t="shared" ref="U155" si="265">IF(OR(Q155&gt;36,S155&gt;36),Q155*S155/144,"")</f>
        <v>12.5</v>
      </c>
      <c r="V155" s="17">
        <v>60</v>
      </c>
      <c r="W155" s="11" t="s">
        <v>24</v>
      </c>
      <c r="X155" s="18">
        <v>30</v>
      </c>
      <c r="Y155" s="23" t="str">
        <f t="shared" ref="Y155" si="266">IF(OR(V155&gt;36,X155&gt;36),"",V155*X155/144)</f>
        <v/>
      </c>
      <c r="Z155" s="23">
        <f t="shared" ref="Z155" si="267">IF(OR(V155&gt;36,X155&gt;36),V155*X155/144,"")</f>
        <v>12.5</v>
      </c>
      <c r="AA155" s="19">
        <v>60</v>
      </c>
      <c r="AB155" s="11" t="s">
        <v>24</v>
      </c>
      <c r="AC155" s="20">
        <v>30</v>
      </c>
      <c r="AD155" s="23" t="str">
        <f t="shared" ref="AD155" si="268">IF(OR(AA155&gt;36,AC155&gt;36),"",AA155*AC155/144)</f>
        <v/>
      </c>
      <c r="AE155" s="23">
        <f t="shared" ref="AE155" si="269">IF(OR(AA155&gt;36,AC155&gt;36),AA155*AC155/144,"")</f>
        <v>12.5</v>
      </c>
    </row>
    <row r="156" spans="1:31" x14ac:dyDescent="0.35">
      <c r="A156" s="40" t="s">
        <v>368</v>
      </c>
      <c r="B156" s="35" t="s">
        <v>369</v>
      </c>
      <c r="C156" s="21" t="s">
        <v>72</v>
      </c>
      <c r="D156" s="35" t="s">
        <v>36</v>
      </c>
      <c r="E156" s="35" t="s">
        <v>426</v>
      </c>
      <c r="F156" s="21" t="s">
        <v>994</v>
      </c>
      <c r="G156" s="10">
        <v>18</v>
      </c>
      <c r="H156" s="11" t="s">
        <v>24</v>
      </c>
      <c r="I156" s="12">
        <v>24</v>
      </c>
      <c r="J156" s="23">
        <f t="shared" si="190"/>
        <v>3</v>
      </c>
      <c r="K156" s="23" t="str">
        <f t="shared" si="191"/>
        <v/>
      </c>
      <c r="L156" s="13">
        <v>18</v>
      </c>
      <c r="M156" s="11" t="s">
        <v>24</v>
      </c>
      <c r="N156" s="14">
        <v>24</v>
      </c>
      <c r="O156" s="23">
        <f t="shared" si="192"/>
        <v>3</v>
      </c>
      <c r="P156" s="23" t="str">
        <f t="shared" si="193"/>
        <v/>
      </c>
      <c r="Q156" s="15">
        <v>30</v>
      </c>
      <c r="R156" s="11" t="s">
        <v>24</v>
      </c>
      <c r="S156" s="16">
        <v>36</v>
      </c>
      <c r="T156" s="23">
        <f t="shared" si="194"/>
        <v>7.5</v>
      </c>
      <c r="U156" s="23" t="str">
        <f t="shared" si="195"/>
        <v/>
      </c>
      <c r="V156" s="17">
        <v>36</v>
      </c>
      <c r="W156" s="11" t="s">
        <v>24</v>
      </c>
      <c r="X156" s="18">
        <v>48</v>
      </c>
      <c r="Y156" s="23" t="str">
        <f t="shared" si="196"/>
        <v/>
      </c>
      <c r="Z156" s="23">
        <f t="shared" si="197"/>
        <v>12</v>
      </c>
      <c r="AA156" s="19">
        <v>24</v>
      </c>
      <c r="AB156" s="11" t="s">
        <v>24</v>
      </c>
      <c r="AC156" s="20">
        <v>30</v>
      </c>
      <c r="AD156" s="23">
        <f t="shared" si="198"/>
        <v>5</v>
      </c>
      <c r="AE156" s="23" t="str">
        <f t="shared" si="199"/>
        <v/>
      </c>
    </row>
    <row r="157" spans="1:31" x14ac:dyDescent="0.35">
      <c r="A157" s="40" t="s">
        <v>370</v>
      </c>
      <c r="B157" s="35" t="s">
        <v>371</v>
      </c>
      <c r="C157" s="21" t="s">
        <v>72</v>
      </c>
      <c r="D157" s="35" t="s">
        <v>36</v>
      </c>
      <c r="E157" s="35" t="s">
        <v>426</v>
      </c>
      <c r="F157" s="21" t="s">
        <v>994</v>
      </c>
      <c r="G157" s="10">
        <v>18</v>
      </c>
      <c r="H157" s="11" t="s">
        <v>24</v>
      </c>
      <c r="I157" s="12">
        <v>24</v>
      </c>
      <c r="J157" s="23">
        <f t="shared" ref="J157" si="270">IF(OR(G157&gt;36,I157&gt;36),"",G157*I157/144)</f>
        <v>3</v>
      </c>
      <c r="K157" s="23" t="str">
        <f t="shared" ref="K157" si="271">IF(OR(G157&gt;36,I157&gt;36),G157*I157/144,"")</f>
        <v/>
      </c>
      <c r="L157" s="13">
        <v>18</v>
      </c>
      <c r="M157" s="11" t="s">
        <v>24</v>
      </c>
      <c r="N157" s="14">
        <v>24</v>
      </c>
      <c r="O157" s="23">
        <f t="shared" ref="O157" si="272">IF(OR(L157&gt;36,N157&gt;36),"",L157*N157/144)</f>
        <v>3</v>
      </c>
      <c r="P157" s="23" t="str">
        <f t="shared" ref="P157" si="273">IF(OR(L157&gt;36,N157&gt;36),L157*N157/144,"")</f>
        <v/>
      </c>
      <c r="Q157" s="15">
        <v>30</v>
      </c>
      <c r="R157" s="11" t="s">
        <v>24</v>
      </c>
      <c r="S157" s="16">
        <v>36</v>
      </c>
      <c r="T157" s="23">
        <f t="shared" ref="T157" si="274">IF(OR(Q157&gt;36,S157&gt;36),"",Q157*S157/144)</f>
        <v>7.5</v>
      </c>
      <c r="U157" s="23" t="str">
        <f t="shared" ref="U157" si="275">IF(OR(Q157&gt;36,S157&gt;36),Q157*S157/144,"")</f>
        <v/>
      </c>
      <c r="V157" s="17">
        <v>36</v>
      </c>
      <c r="W157" s="11" t="s">
        <v>24</v>
      </c>
      <c r="X157" s="18">
        <v>48</v>
      </c>
      <c r="Y157" s="23" t="str">
        <f t="shared" ref="Y157" si="276">IF(OR(V157&gt;36,X157&gt;36),"",V157*X157/144)</f>
        <v/>
      </c>
      <c r="Z157" s="23">
        <f t="shared" ref="Z157" si="277">IF(OR(V157&gt;36,X157&gt;36),V157*X157/144,"")</f>
        <v>12</v>
      </c>
      <c r="AA157" s="19">
        <v>24</v>
      </c>
      <c r="AB157" s="11" t="s">
        <v>24</v>
      </c>
      <c r="AC157" s="20">
        <v>30</v>
      </c>
      <c r="AD157" s="23">
        <f t="shared" ref="AD157" si="278">IF(OR(AA157&gt;36,AC157&gt;36),"",AA157*AC157/144)</f>
        <v>5</v>
      </c>
      <c r="AE157" s="23" t="str">
        <f t="shared" ref="AE157" si="279">IF(OR(AA157&gt;36,AC157&gt;36),AA157*AC157/144,"")</f>
        <v/>
      </c>
    </row>
    <row r="158" spans="1:31" x14ac:dyDescent="0.35">
      <c r="A158" s="40" t="s">
        <v>372</v>
      </c>
      <c r="B158" s="35" t="s">
        <v>404</v>
      </c>
      <c r="C158" s="21" t="s">
        <v>73</v>
      </c>
      <c r="D158" s="35" t="s">
        <v>36</v>
      </c>
      <c r="E158" s="35" t="s">
        <v>426</v>
      </c>
      <c r="F158" s="21" t="s">
        <v>994</v>
      </c>
      <c r="G158" s="10">
        <v>36</v>
      </c>
      <c r="H158" s="11" t="s">
        <v>24</v>
      </c>
      <c r="I158" s="12">
        <v>36</v>
      </c>
      <c r="J158" s="23">
        <f t="shared" si="190"/>
        <v>9</v>
      </c>
      <c r="K158" s="23" t="str">
        <f t="shared" si="191"/>
        <v/>
      </c>
      <c r="L158" s="13">
        <v>36</v>
      </c>
      <c r="M158" s="11" t="s">
        <v>24</v>
      </c>
      <c r="N158" s="14">
        <v>36</v>
      </c>
      <c r="O158" s="23">
        <f t="shared" si="192"/>
        <v>9</v>
      </c>
      <c r="P158" s="23" t="str">
        <f t="shared" si="193"/>
        <v/>
      </c>
      <c r="Q158" s="15">
        <v>36</v>
      </c>
      <c r="R158" s="11" t="s">
        <v>24</v>
      </c>
      <c r="S158" s="16">
        <v>36</v>
      </c>
      <c r="T158" s="23">
        <f t="shared" si="194"/>
        <v>9</v>
      </c>
      <c r="U158" s="23" t="str">
        <f t="shared" si="195"/>
        <v/>
      </c>
      <c r="V158" s="17">
        <v>48</v>
      </c>
      <c r="W158" s="11" t="s">
        <v>24</v>
      </c>
      <c r="X158" s="18">
        <v>48</v>
      </c>
      <c r="Y158" s="23" t="str">
        <f t="shared" si="196"/>
        <v/>
      </c>
      <c r="Z158" s="23">
        <f t="shared" si="197"/>
        <v>16</v>
      </c>
      <c r="AA158" s="19" t="s">
        <v>25</v>
      </c>
      <c r="AB158" s="11" t="s">
        <v>24</v>
      </c>
      <c r="AC158" s="20" t="s">
        <v>25</v>
      </c>
      <c r="AD158" s="23"/>
      <c r="AE158" s="23"/>
    </row>
    <row r="159" spans="1:31" x14ac:dyDescent="0.35">
      <c r="A159" s="40" t="s">
        <v>373</v>
      </c>
      <c r="B159" s="35" t="s">
        <v>405</v>
      </c>
      <c r="C159" s="21" t="s">
        <v>73</v>
      </c>
      <c r="D159" s="35" t="s">
        <v>36</v>
      </c>
      <c r="E159" s="35" t="s">
        <v>426</v>
      </c>
      <c r="F159" s="21" t="s">
        <v>994</v>
      </c>
      <c r="G159" s="10">
        <v>36</v>
      </c>
      <c r="H159" s="11" t="s">
        <v>24</v>
      </c>
      <c r="I159" s="12">
        <v>36</v>
      </c>
      <c r="J159" s="23">
        <f t="shared" ref="J159:J169" si="280">IF(OR(G159&gt;36,I159&gt;36),"",G159*I159/144)</f>
        <v>9</v>
      </c>
      <c r="K159" s="23" t="str">
        <f t="shared" ref="K159:K169" si="281">IF(OR(G159&gt;36,I159&gt;36),G159*I159/144,"")</f>
        <v/>
      </c>
      <c r="L159" s="13">
        <v>36</v>
      </c>
      <c r="M159" s="11" t="s">
        <v>24</v>
      </c>
      <c r="N159" s="14">
        <v>36</v>
      </c>
      <c r="O159" s="23">
        <f t="shared" ref="O159:O169" si="282">IF(OR(L159&gt;36,N159&gt;36),"",L159*N159/144)</f>
        <v>9</v>
      </c>
      <c r="P159" s="23" t="str">
        <f t="shared" ref="P159:P169" si="283">IF(OR(L159&gt;36,N159&gt;36),L159*N159/144,"")</f>
        <v/>
      </c>
      <c r="Q159" s="15">
        <v>36</v>
      </c>
      <c r="R159" s="11" t="s">
        <v>24</v>
      </c>
      <c r="S159" s="16">
        <v>36</v>
      </c>
      <c r="T159" s="23">
        <f t="shared" ref="T159:T169" si="284">IF(OR(Q159&gt;36,S159&gt;36),"",Q159*S159/144)</f>
        <v>9</v>
      </c>
      <c r="U159" s="23" t="str">
        <f t="shared" ref="U159:U169" si="285">IF(OR(Q159&gt;36,S159&gt;36),Q159*S159/144,"")</f>
        <v/>
      </c>
      <c r="V159" s="17">
        <v>48</v>
      </c>
      <c r="W159" s="11" t="s">
        <v>24</v>
      </c>
      <c r="X159" s="18">
        <v>48</v>
      </c>
      <c r="Y159" s="23" t="str">
        <f t="shared" ref="Y159:Y169" si="286">IF(OR(V159&gt;36,X159&gt;36),"",V159*X159/144)</f>
        <v/>
      </c>
      <c r="Z159" s="23">
        <f t="shared" ref="Z159:Z169" si="287">IF(OR(V159&gt;36,X159&gt;36),V159*X159/144,"")</f>
        <v>16</v>
      </c>
      <c r="AA159" s="19" t="s">
        <v>25</v>
      </c>
      <c r="AB159" s="11" t="s">
        <v>24</v>
      </c>
      <c r="AC159" s="20" t="s">
        <v>25</v>
      </c>
      <c r="AD159" s="23"/>
      <c r="AE159" s="23"/>
    </row>
    <row r="160" spans="1:31" x14ac:dyDescent="0.35">
      <c r="A160" s="40" t="s">
        <v>374</v>
      </c>
      <c r="B160" s="35" t="s">
        <v>424</v>
      </c>
      <c r="C160" s="21" t="s">
        <v>73</v>
      </c>
      <c r="D160" s="35" t="s">
        <v>36</v>
      </c>
      <c r="E160" s="35" t="s">
        <v>426</v>
      </c>
      <c r="F160" s="21" t="s">
        <v>994</v>
      </c>
      <c r="G160" s="10">
        <v>36</v>
      </c>
      <c r="H160" s="11" t="s">
        <v>24</v>
      </c>
      <c r="I160" s="12">
        <v>36</v>
      </c>
      <c r="J160" s="23">
        <f t="shared" si="280"/>
        <v>9</v>
      </c>
      <c r="K160" s="23" t="str">
        <f t="shared" si="281"/>
        <v/>
      </c>
      <c r="L160" s="13">
        <v>36</v>
      </c>
      <c r="M160" s="11" t="s">
        <v>24</v>
      </c>
      <c r="N160" s="14">
        <v>36</v>
      </c>
      <c r="O160" s="23">
        <f t="shared" si="282"/>
        <v>9</v>
      </c>
      <c r="P160" s="23" t="str">
        <f t="shared" si="283"/>
        <v/>
      </c>
      <c r="Q160" s="15">
        <v>36</v>
      </c>
      <c r="R160" s="11" t="s">
        <v>24</v>
      </c>
      <c r="S160" s="16">
        <v>36</v>
      </c>
      <c r="T160" s="23">
        <f t="shared" si="284"/>
        <v>9</v>
      </c>
      <c r="U160" s="23" t="str">
        <f t="shared" si="285"/>
        <v/>
      </c>
      <c r="V160" s="17">
        <v>48</v>
      </c>
      <c r="W160" s="11" t="s">
        <v>24</v>
      </c>
      <c r="X160" s="18">
        <v>48</v>
      </c>
      <c r="Y160" s="23" t="str">
        <f t="shared" si="286"/>
        <v/>
      </c>
      <c r="Z160" s="23">
        <f t="shared" si="287"/>
        <v>16</v>
      </c>
      <c r="AA160" s="19" t="s">
        <v>25</v>
      </c>
      <c r="AB160" s="11" t="s">
        <v>24</v>
      </c>
      <c r="AC160" s="20" t="s">
        <v>25</v>
      </c>
      <c r="AD160" s="23"/>
      <c r="AE160" s="23"/>
    </row>
    <row r="161" spans="1:31" x14ac:dyDescent="0.35">
      <c r="A161" s="40" t="s">
        <v>375</v>
      </c>
      <c r="B161" s="35" t="s">
        <v>425</v>
      </c>
      <c r="C161" s="21" t="s">
        <v>73</v>
      </c>
      <c r="D161" s="35" t="s">
        <v>36</v>
      </c>
      <c r="E161" s="35" t="s">
        <v>426</v>
      </c>
      <c r="F161" s="21" t="s">
        <v>994</v>
      </c>
      <c r="G161" s="10">
        <v>36</v>
      </c>
      <c r="H161" s="11" t="s">
        <v>24</v>
      </c>
      <c r="I161" s="12">
        <v>36</v>
      </c>
      <c r="J161" s="23">
        <f t="shared" si="280"/>
        <v>9</v>
      </c>
      <c r="K161" s="23" t="str">
        <f t="shared" si="281"/>
        <v/>
      </c>
      <c r="L161" s="13">
        <v>36</v>
      </c>
      <c r="M161" s="11" t="s">
        <v>24</v>
      </c>
      <c r="N161" s="14">
        <v>36</v>
      </c>
      <c r="O161" s="23">
        <f t="shared" si="282"/>
        <v>9</v>
      </c>
      <c r="P161" s="23" t="str">
        <f t="shared" si="283"/>
        <v/>
      </c>
      <c r="Q161" s="15">
        <v>36</v>
      </c>
      <c r="R161" s="11" t="s">
        <v>24</v>
      </c>
      <c r="S161" s="16">
        <v>36</v>
      </c>
      <c r="T161" s="23">
        <f t="shared" si="284"/>
        <v>9</v>
      </c>
      <c r="U161" s="23" t="str">
        <f t="shared" si="285"/>
        <v/>
      </c>
      <c r="V161" s="17">
        <v>48</v>
      </c>
      <c r="W161" s="11" t="s">
        <v>24</v>
      </c>
      <c r="X161" s="18">
        <v>48</v>
      </c>
      <c r="Y161" s="23" t="str">
        <f t="shared" si="286"/>
        <v/>
      </c>
      <c r="Z161" s="23">
        <f t="shared" si="287"/>
        <v>16</v>
      </c>
      <c r="AA161" s="19" t="s">
        <v>25</v>
      </c>
      <c r="AB161" s="11" t="s">
        <v>24</v>
      </c>
      <c r="AC161" s="20" t="s">
        <v>25</v>
      </c>
      <c r="AD161" s="23"/>
      <c r="AE161" s="23"/>
    </row>
    <row r="162" spans="1:31" x14ac:dyDescent="0.35">
      <c r="A162" s="40" t="s">
        <v>376</v>
      </c>
      <c r="B162" s="35" t="s">
        <v>401</v>
      </c>
      <c r="C162" s="21" t="s">
        <v>73</v>
      </c>
      <c r="D162" s="35" t="s">
        <v>36</v>
      </c>
      <c r="E162" s="35" t="s">
        <v>426</v>
      </c>
      <c r="F162" s="21" t="s">
        <v>994</v>
      </c>
      <c r="G162" s="10">
        <v>36</v>
      </c>
      <c r="H162" s="11" t="s">
        <v>24</v>
      </c>
      <c r="I162" s="12">
        <v>36</v>
      </c>
      <c r="J162" s="23">
        <f t="shared" si="280"/>
        <v>9</v>
      </c>
      <c r="K162" s="23" t="str">
        <f t="shared" si="281"/>
        <v/>
      </c>
      <c r="L162" s="13">
        <v>36</v>
      </c>
      <c r="M162" s="11" t="s">
        <v>24</v>
      </c>
      <c r="N162" s="14">
        <v>36</v>
      </c>
      <c r="O162" s="23">
        <f t="shared" si="282"/>
        <v>9</v>
      </c>
      <c r="P162" s="23" t="str">
        <f t="shared" si="283"/>
        <v/>
      </c>
      <c r="Q162" s="15">
        <v>36</v>
      </c>
      <c r="R162" s="11" t="s">
        <v>24</v>
      </c>
      <c r="S162" s="16">
        <v>36</v>
      </c>
      <c r="T162" s="23">
        <f t="shared" si="284"/>
        <v>9</v>
      </c>
      <c r="U162" s="23" t="str">
        <f t="shared" si="285"/>
        <v/>
      </c>
      <c r="V162" s="17">
        <v>48</v>
      </c>
      <c r="W162" s="11" t="s">
        <v>24</v>
      </c>
      <c r="X162" s="18">
        <v>48</v>
      </c>
      <c r="Y162" s="23" t="str">
        <f t="shared" si="286"/>
        <v/>
      </c>
      <c r="Z162" s="23">
        <f t="shared" si="287"/>
        <v>16</v>
      </c>
      <c r="AA162" s="19" t="s">
        <v>25</v>
      </c>
      <c r="AB162" s="11" t="s">
        <v>24</v>
      </c>
      <c r="AC162" s="20" t="s">
        <v>25</v>
      </c>
      <c r="AD162" s="23"/>
      <c r="AE162" s="23"/>
    </row>
    <row r="163" spans="1:31" ht="29" x14ac:dyDescent="0.35">
      <c r="A163" s="40" t="s">
        <v>377</v>
      </c>
      <c r="B163" s="35" t="s">
        <v>402</v>
      </c>
      <c r="C163" s="21" t="s">
        <v>73</v>
      </c>
      <c r="D163" s="35" t="s">
        <v>36</v>
      </c>
      <c r="E163" s="35" t="s">
        <v>426</v>
      </c>
      <c r="F163" s="21" t="s">
        <v>994</v>
      </c>
      <c r="G163" s="10">
        <v>36</v>
      </c>
      <c r="H163" s="11" t="s">
        <v>24</v>
      </c>
      <c r="I163" s="12">
        <v>36</v>
      </c>
      <c r="J163" s="23">
        <f t="shared" si="280"/>
        <v>9</v>
      </c>
      <c r="K163" s="23" t="str">
        <f t="shared" si="281"/>
        <v/>
      </c>
      <c r="L163" s="13">
        <v>36</v>
      </c>
      <c r="M163" s="11" t="s">
        <v>24</v>
      </c>
      <c r="N163" s="14">
        <v>36</v>
      </c>
      <c r="O163" s="23">
        <f t="shared" si="282"/>
        <v>9</v>
      </c>
      <c r="P163" s="23" t="str">
        <f t="shared" si="283"/>
        <v/>
      </c>
      <c r="Q163" s="15">
        <v>36</v>
      </c>
      <c r="R163" s="11" t="s">
        <v>24</v>
      </c>
      <c r="S163" s="16">
        <v>36</v>
      </c>
      <c r="T163" s="23">
        <f t="shared" si="284"/>
        <v>9</v>
      </c>
      <c r="U163" s="23" t="str">
        <f t="shared" si="285"/>
        <v/>
      </c>
      <c r="V163" s="17">
        <v>48</v>
      </c>
      <c r="W163" s="11" t="s">
        <v>24</v>
      </c>
      <c r="X163" s="18">
        <v>48</v>
      </c>
      <c r="Y163" s="23" t="str">
        <f t="shared" si="286"/>
        <v/>
      </c>
      <c r="Z163" s="23">
        <f t="shared" si="287"/>
        <v>16</v>
      </c>
      <c r="AA163" s="19" t="s">
        <v>25</v>
      </c>
      <c r="AB163" s="11" t="s">
        <v>24</v>
      </c>
      <c r="AC163" s="20" t="s">
        <v>25</v>
      </c>
      <c r="AD163" s="23"/>
      <c r="AE163" s="23"/>
    </row>
    <row r="164" spans="1:31" x14ac:dyDescent="0.35">
      <c r="A164" s="40" t="s">
        <v>378</v>
      </c>
      <c r="B164" s="35" t="s">
        <v>401</v>
      </c>
      <c r="C164" s="21" t="s">
        <v>73</v>
      </c>
      <c r="D164" s="35" t="s">
        <v>36</v>
      </c>
      <c r="E164" s="35" t="s">
        <v>426</v>
      </c>
      <c r="F164" s="21" t="s">
        <v>994</v>
      </c>
      <c r="G164" s="10">
        <v>36</v>
      </c>
      <c r="H164" s="11" t="s">
        <v>24</v>
      </c>
      <c r="I164" s="12">
        <v>36</v>
      </c>
      <c r="J164" s="23">
        <f t="shared" si="280"/>
        <v>9</v>
      </c>
      <c r="K164" s="23" t="str">
        <f t="shared" si="281"/>
        <v/>
      </c>
      <c r="L164" s="13">
        <v>36</v>
      </c>
      <c r="M164" s="11" t="s">
        <v>24</v>
      </c>
      <c r="N164" s="14">
        <v>36</v>
      </c>
      <c r="O164" s="23">
        <f t="shared" si="282"/>
        <v>9</v>
      </c>
      <c r="P164" s="23" t="str">
        <f t="shared" si="283"/>
        <v/>
      </c>
      <c r="Q164" s="15">
        <v>36</v>
      </c>
      <c r="R164" s="11" t="s">
        <v>24</v>
      </c>
      <c r="S164" s="16">
        <v>36</v>
      </c>
      <c r="T164" s="23">
        <f t="shared" si="284"/>
        <v>9</v>
      </c>
      <c r="U164" s="23" t="str">
        <f t="shared" si="285"/>
        <v/>
      </c>
      <c r="V164" s="17">
        <v>48</v>
      </c>
      <c r="W164" s="11" t="s">
        <v>24</v>
      </c>
      <c r="X164" s="18">
        <v>48</v>
      </c>
      <c r="Y164" s="23" t="str">
        <f t="shared" si="286"/>
        <v/>
      </c>
      <c r="Z164" s="23">
        <f t="shared" si="287"/>
        <v>16</v>
      </c>
      <c r="AA164" s="19" t="s">
        <v>25</v>
      </c>
      <c r="AB164" s="11" t="s">
        <v>24</v>
      </c>
      <c r="AC164" s="20" t="s">
        <v>25</v>
      </c>
      <c r="AD164" s="23"/>
      <c r="AE164" s="23"/>
    </row>
    <row r="165" spans="1:31" ht="29" x14ac:dyDescent="0.35">
      <c r="A165" s="40" t="s">
        <v>379</v>
      </c>
      <c r="B165" s="35" t="s">
        <v>402</v>
      </c>
      <c r="C165" s="21" t="s">
        <v>73</v>
      </c>
      <c r="D165" s="35" t="s">
        <v>36</v>
      </c>
      <c r="E165" s="35" t="s">
        <v>426</v>
      </c>
      <c r="F165" s="21" t="s">
        <v>994</v>
      </c>
      <c r="G165" s="10">
        <v>36</v>
      </c>
      <c r="H165" s="11" t="s">
        <v>24</v>
      </c>
      <c r="I165" s="12">
        <v>36</v>
      </c>
      <c r="J165" s="23">
        <f t="shared" si="280"/>
        <v>9</v>
      </c>
      <c r="K165" s="23" t="str">
        <f t="shared" si="281"/>
        <v/>
      </c>
      <c r="L165" s="13">
        <v>36</v>
      </c>
      <c r="M165" s="11" t="s">
        <v>24</v>
      </c>
      <c r="N165" s="14">
        <v>36</v>
      </c>
      <c r="O165" s="23">
        <f t="shared" si="282"/>
        <v>9</v>
      </c>
      <c r="P165" s="23" t="str">
        <f t="shared" si="283"/>
        <v/>
      </c>
      <c r="Q165" s="15">
        <v>36</v>
      </c>
      <c r="R165" s="11" t="s">
        <v>24</v>
      </c>
      <c r="S165" s="16">
        <v>36</v>
      </c>
      <c r="T165" s="23">
        <f t="shared" si="284"/>
        <v>9</v>
      </c>
      <c r="U165" s="23" t="str">
        <f t="shared" si="285"/>
        <v/>
      </c>
      <c r="V165" s="17">
        <v>48</v>
      </c>
      <c r="W165" s="11" t="s">
        <v>24</v>
      </c>
      <c r="X165" s="18">
        <v>48</v>
      </c>
      <c r="Y165" s="23" t="str">
        <f t="shared" si="286"/>
        <v/>
      </c>
      <c r="Z165" s="23">
        <f t="shared" si="287"/>
        <v>16</v>
      </c>
      <c r="AA165" s="19" t="s">
        <v>25</v>
      </c>
      <c r="AB165" s="11" t="s">
        <v>24</v>
      </c>
      <c r="AC165" s="20" t="s">
        <v>25</v>
      </c>
      <c r="AD165" s="23"/>
      <c r="AE165" s="23"/>
    </row>
    <row r="166" spans="1:31" ht="29" x14ac:dyDescent="0.35">
      <c r="A166" s="40" t="s">
        <v>380</v>
      </c>
      <c r="B166" s="35" t="s">
        <v>403</v>
      </c>
      <c r="C166" s="21" t="s">
        <v>73</v>
      </c>
      <c r="D166" s="35" t="s">
        <v>36</v>
      </c>
      <c r="E166" s="35" t="s">
        <v>426</v>
      </c>
      <c r="F166" s="21" t="s">
        <v>994</v>
      </c>
      <c r="G166" s="10">
        <v>36</v>
      </c>
      <c r="H166" s="11" t="s">
        <v>24</v>
      </c>
      <c r="I166" s="12">
        <v>36</v>
      </c>
      <c r="J166" s="23">
        <f t="shared" si="280"/>
        <v>9</v>
      </c>
      <c r="K166" s="23" t="str">
        <f t="shared" si="281"/>
        <v/>
      </c>
      <c r="L166" s="13">
        <v>36</v>
      </c>
      <c r="M166" s="11" t="s">
        <v>24</v>
      </c>
      <c r="N166" s="14">
        <v>36</v>
      </c>
      <c r="O166" s="23">
        <f t="shared" si="282"/>
        <v>9</v>
      </c>
      <c r="P166" s="23" t="str">
        <f t="shared" si="283"/>
        <v/>
      </c>
      <c r="Q166" s="15">
        <v>36</v>
      </c>
      <c r="R166" s="11" t="s">
        <v>24</v>
      </c>
      <c r="S166" s="16">
        <v>36</v>
      </c>
      <c r="T166" s="23">
        <f t="shared" si="284"/>
        <v>9</v>
      </c>
      <c r="U166" s="23" t="str">
        <f t="shared" si="285"/>
        <v/>
      </c>
      <c r="V166" s="17">
        <v>48</v>
      </c>
      <c r="W166" s="11" t="s">
        <v>24</v>
      </c>
      <c r="X166" s="18">
        <v>48</v>
      </c>
      <c r="Y166" s="23" t="str">
        <f t="shared" si="286"/>
        <v/>
      </c>
      <c r="Z166" s="23">
        <f t="shared" si="287"/>
        <v>16</v>
      </c>
      <c r="AA166" s="19" t="s">
        <v>25</v>
      </c>
      <c r="AB166" s="11" t="s">
        <v>24</v>
      </c>
      <c r="AC166" s="20" t="s">
        <v>25</v>
      </c>
      <c r="AD166" s="23"/>
      <c r="AE166" s="23"/>
    </row>
    <row r="167" spans="1:31" ht="29" x14ac:dyDescent="0.35">
      <c r="A167" s="40" t="s">
        <v>381</v>
      </c>
      <c r="B167" s="35" t="s">
        <v>406</v>
      </c>
      <c r="C167" s="21" t="s">
        <v>73</v>
      </c>
      <c r="D167" s="35" t="s">
        <v>36</v>
      </c>
      <c r="E167" s="35" t="s">
        <v>426</v>
      </c>
      <c r="F167" s="21" t="s">
        <v>994</v>
      </c>
      <c r="G167" s="10">
        <v>36</v>
      </c>
      <c r="H167" s="11" t="s">
        <v>24</v>
      </c>
      <c r="I167" s="12">
        <v>36</v>
      </c>
      <c r="J167" s="23">
        <f t="shared" si="280"/>
        <v>9</v>
      </c>
      <c r="K167" s="23" t="str">
        <f t="shared" si="281"/>
        <v/>
      </c>
      <c r="L167" s="13">
        <v>36</v>
      </c>
      <c r="M167" s="11" t="s">
        <v>24</v>
      </c>
      <c r="N167" s="14">
        <v>36</v>
      </c>
      <c r="O167" s="23">
        <f t="shared" si="282"/>
        <v>9</v>
      </c>
      <c r="P167" s="23" t="str">
        <f t="shared" si="283"/>
        <v/>
      </c>
      <c r="Q167" s="15">
        <v>36</v>
      </c>
      <c r="R167" s="11" t="s">
        <v>24</v>
      </c>
      <c r="S167" s="16">
        <v>36</v>
      </c>
      <c r="T167" s="23">
        <f t="shared" si="284"/>
        <v>9</v>
      </c>
      <c r="U167" s="23" t="str">
        <f t="shared" si="285"/>
        <v/>
      </c>
      <c r="V167" s="17">
        <v>48</v>
      </c>
      <c r="W167" s="11" t="s">
        <v>24</v>
      </c>
      <c r="X167" s="18">
        <v>48</v>
      </c>
      <c r="Y167" s="23" t="str">
        <f t="shared" si="286"/>
        <v/>
      </c>
      <c r="Z167" s="23">
        <f t="shared" si="287"/>
        <v>16</v>
      </c>
      <c r="AA167" s="19" t="s">
        <v>25</v>
      </c>
      <c r="AB167" s="11" t="s">
        <v>24</v>
      </c>
      <c r="AC167" s="20" t="s">
        <v>25</v>
      </c>
      <c r="AD167" s="23"/>
      <c r="AE167" s="23"/>
    </row>
    <row r="168" spans="1:31" ht="29" x14ac:dyDescent="0.35">
      <c r="A168" s="40" t="s">
        <v>382</v>
      </c>
      <c r="B168" s="35" t="s">
        <v>422</v>
      </c>
      <c r="C168" s="21" t="s">
        <v>73</v>
      </c>
      <c r="D168" s="35" t="s">
        <v>36</v>
      </c>
      <c r="E168" s="35" t="s">
        <v>426</v>
      </c>
      <c r="F168" s="21" t="s">
        <v>994</v>
      </c>
      <c r="G168" s="10">
        <v>36</v>
      </c>
      <c r="H168" s="11" t="s">
        <v>24</v>
      </c>
      <c r="I168" s="12">
        <v>36</v>
      </c>
      <c r="J168" s="23">
        <f t="shared" si="280"/>
        <v>9</v>
      </c>
      <c r="K168" s="23" t="str">
        <f t="shared" si="281"/>
        <v/>
      </c>
      <c r="L168" s="13">
        <v>36</v>
      </c>
      <c r="M168" s="11" t="s">
        <v>24</v>
      </c>
      <c r="N168" s="14">
        <v>36</v>
      </c>
      <c r="O168" s="23">
        <f t="shared" si="282"/>
        <v>9</v>
      </c>
      <c r="P168" s="23" t="str">
        <f t="shared" si="283"/>
        <v/>
      </c>
      <c r="Q168" s="15">
        <v>36</v>
      </c>
      <c r="R168" s="11" t="s">
        <v>24</v>
      </c>
      <c r="S168" s="16">
        <v>36</v>
      </c>
      <c r="T168" s="23">
        <f t="shared" si="284"/>
        <v>9</v>
      </c>
      <c r="U168" s="23" t="str">
        <f t="shared" si="285"/>
        <v/>
      </c>
      <c r="V168" s="17">
        <v>48</v>
      </c>
      <c r="W168" s="11" t="s">
        <v>24</v>
      </c>
      <c r="X168" s="18">
        <v>48</v>
      </c>
      <c r="Y168" s="23" t="str">
        <f t="shared" si="286"/>
        <v/>
      </c>
      <c r="Z168" s="23">
        <f t="shared" si="287"/>
        <v>16</v>
      </c>
      <c r="AA168" s="19" t="s">
        <v>25</v>
      </c>
      <c r="AB168" s="11" t="s">
        <v>24</v>
      </c>
      <c r="AC168" s="20" t="s">
        <v>25</v>
      </c>
      <c r="AD168" s="23"/>
      <c r="AE168" s="23"/>
    </row>
    <row r="169" spans="1:31" ht="29" x14ac:dyDescent="0.35">
      <c r="A169" s="40" t="s">
        <v>383</v>
      </c>
      <c r="B169" s="35" t="s">
        <v>423</v>
      </c>
      <c r="C169" s="21" t="s">
        <v>73</v>
      </c>
      <c r="D169" s="35" t="s">
        <v>36</v>
      </c>
      <c r="E169" s="35" t="s">
        <v>426</v>
      </c>
      <c r="F169" s="21" t="s">
        <v>994</v>
      </c>
      <c r="G169" s="10">
        <v>36</v>
      </c>
      <c r="H169" s="11" t="s">
        <v>24</v>
      </c>
      <c r="I169" s="12">
        <v>36</v>
      </c>
      <c r="J169" s="23">
        <f t="shared" si="280"/>
        <v>9</v>
      </c>
      <c r="K169" s="23" t="str">
        <f t="shared" si="281"/>
        <v/>
      </c>
      <c r="L169" s="13">
        <v>36</v>
      </c>
      <c r="M169" s="11" t="s">
        <v>24</v>
      </c>
      <c r="N169" s="14">
        <v>36</v>
      </c>
      <c r="O169" s="23">
        <f t="shared" si="282"/>
        <v>9</v>
      </c>
      <c r="P169" s="23" t="str">
        <f t="shared" si="283"/>
        <v/>
      </c>
      <c r="Q169" s="15">
        <v>36</v>
      </c>
      <c r="R169" s="11" t="s">
        <v>24</v>
      </c>
      <c r="S169" s="16">
        <v>36</v>
      </c>
      <c r="T169" s="23">
        <f t="shared" si="284"/>
        <v>9</v>
      </c>
      <c r="U169" s="23" t="str">
        <f t="shared" si="285"/>
        <v/>
      </c>
      <c r="V169" s="17">
        <v>48</v>
      </c>
      <c r="W169" s="11" t="s">
        <v>24</v>
      </c>
      <c r="X169" s="18">
        <v>48</v>
      </c>
      <c r="Y169" s="23" t="str">
        <f t="shared" si="286"/>
        <v/>
      </c>
      <c r="Z169" s="23">
        <f t="shared" si="287"/>
        <v>16</v>
      </c>
      <c r="AA169" s="19" t="s">
        <v>25</v>
      </c>
      <c r="AB169" s="11" t="s">
        <v>24</v>
      </c>
      <c r="AC169" s="20" t="s">
        <v>25</v>
      </c>
      <c r="AD169" s="23"/>
      <c r="AE169" s="23"/>
    </row>
    <row r="170" spans="1:31" x14ac:dyDescent="0.35">
      <c r="A170" s="40" t="s">
        <v>384</v>
      </c>
      <c r="B170" s="35" t="s">
        <v>407</v>
      </c>
      <c r="C170" s="21" t="s">
        <v>73</v>
      </c>
      <c r="D170" s="35" t="s">
        <v>36</v>
      </c>
      <c r="E170" s="35" t="s">
        <v>426</v>
      </c>
      <c r="F170" s="21" t="s">
        <v>994</v>
      </c>
      <c r="G170" s="10">
        <v>30</v>
      </c>
      <c r="H170" s="11" t="s">
        <v>24</v>
      </c>
      <c r="I170" s="12">
        <v>30</v>
      </c>
      <c r="J170" s="23">
        <f t="shared" si="190"/>
        <v>6.25</v>
      </c>
      <c r="K170" s="23" t="str">
        <f t="shared" si="191"/>
        <v/>
      </c>
      <c r="L170" s="13">
        <v>30</v>
      </c>
      <c r="M170" s="11" t="s">
        <v>24</v>
      </c>
      <c r="N170" s="14">
        <v>30</v>
      </c>
      <c r="O170" s="23">
        <f t="shared" si="192"/>
        <v>6.25</v>
      </c>
      <c r="P170" s="23" t="str">
        <f t="shared" si="193"/>
        <v/>
      </c>
      <c r="Q170" s="15">
        <v>36</v>
      </c>
      <c r="R170" s="11" t="s">
        <v>24</v>
      </c>
      <c r="S170" s="16">
        <v>36</v>
      </c>
      <c r="T170" s="23">
        <f t="shared" si="194"/>
        <v>9</v>
      </c>
      <c r="U170" s="23" t="str">
        <f t="shared" si="195"/>
        <v/>
      </c>
      <c r="V170" s="17">
        <v>48</v>
      </c>
      <c r="W170" s="11" t="s">
        <v>24</v>
      </c>
      <c r="X170" s="18">
        <v>48</v>
      </c>
      <c r="Y170" s="23" t="str">
        <f t="shared" si="196"/>
        <v/>
      </c>
      <c r="Z170" s="23">
        <f t="shared" si="197"/>
        <v>16</v>
      </c>
      <c r="AA170" s="19">
        <v>48</v>
      </c>
      <c r="AB170" s="11" t="s">
        <v>24</v>
      </c>
      <c r="AC170" s="20">
        <v>48</v>
      </c>
      <c r="AD170" s="23" t="str">
        <f t="shared" si="198"/>
        <v/>
      </c>
      <c r="AE170" s="23">
        <f t="shared" si="199"/>
        <v>16</v>
      </c>
    </row>
    <row r="171" spans="1:31" x14ac:dyDescent="0.35">
      <c r="A171" s="40" t="s">
        <v>385</v>
      </c>
      <c r="B171" s="35" t="s">
        <v>408</v>
      </c>
      <c r="C171" s="21" t="s">
        <v>73</v>
      </c>
      <c r="D171" s="35" t="s">
        <v>36</v>
      </c>
      <c r="E171" s="35" t="s">
        <v>426</v>
      </c>
      <c r="F171" s="21" t="s">
        <v>994</v>
      </c>
      <c r="G171" s="10">
        <v>30</v>
      </c>
      <c r="H171" s="11" t="s">
        <v>24</v>
      </c>
      <c r="I171" s="12">
        <v>30</v>
      </c>
      <c r="J171" s="23">
        <f t="shared" ref="J171" si="288">IF(OR(G171&gt;36,I171&gt;36),"",G171*I171/144)</f>
        <v>6.25</v>
      </c>
      <c r="K171" s="23" t="str">
        <f t="shared" ref="K171" si="289">IF(OR(G171&gt;36,I171&gt;36),G171*I171/144,"")</f>
        <v/>
      </c>
      <c r="L171" s="13">
        <v>30</v>
      </c>
      <c r="M171" s="11" t="s">
        <v>24</v>
      </c>
      <c r="N171" s="14">
        <v>30</v>
      </c>
      <c r="O171" s="23">
        <f t="shared" ref="O171" si="290">IF(OR(L171&gt;36,N171&gt;36),"",L171*N171/144)</f>
        <v>6.25</v>
      </c>
      <c r="P171" s="23" t="str">
        <f t="shared" ref="P171" si="291">IF(OR(L171&gt;36,N171&gt;36),L171*N171/144,"")</f>
        <v/>
      </c>
      <c r="Q171" s="15">
        <v>36</v>
      </c>
      <c r="R171" s="11" t="s">
        <v>24</v>
      </c>
      <c r="S171" s="16">
        <v>36</v>
      </c>
      <c r="T171" s="23">
        <f t="shared" ref="T171" si="292">IF(OR(Q171&gt;36,S171&gt;36),"",Q171*S171/144)</f>
        <v>9</v>
      </c>
      <c r="U171" s="23" t="str">
        <f t="shared" ref="U171" si="293">IF(OR(Q171&gt;36,S171&gt;36),Q171*S171/144,"")</f>
        <v/>
      </c>
      <c r="V171" s="17">
        <v>48</v>
      </c>
      <c r="W171" s="11" t="s">
        <v>24</v>
      </c>
      <c r="X171" s="18">
        <v>48</v>
      </c>
      <c r="Y171" s="23" t="str">
        <f t="shared" ref="Y171" si="294">IF(OR(V171&gt;36,X171&gt;36),"",V171*X171/144)</f>
        <v/>
      </c>
      <c r="Z171" s="23">
        <f t="shared" ref="Z171" si="295">IF(OR(V171&gt;36,X171&gt;36),V171*X171/144,"")</f>
        <v>16</v>
      </c>
      <c r="AA171" s="19">
        <v>48</v>
      </c>
      <c r="AB171" s="11" t="s">
        <v>24</v>
      </c>
      <c r="AC171" s="20">
        <v>48</v>
      </c>
      <c r="AD171" s="23" t="str">
        <f t="shared" ref="AD171" si="296">IF(OR(AA171&gt;36,AC171&gt;36),"",AA171*AC171/144)</f>
        <v/>
      </c>
      <c r="AE171" s="23">
        <f t="shared" ref="AE171" si="297">IF(OR(AA171&gt;36,AC171&gt;36),AA171*AC171/144,"")</f>
        <v>16</v>
      </c>
    </row>
    <row r="172" spans="1:31" x14ac:dyDescent="0.35">
      <c r="A172" s="40" t="s">
        <v>386</v>
      </c>
      <c r="B172" s="35" t="s">
        <v>409</v>
      </c>
      <c r="C172" s="21" t="s">
        <v>73</v>
      </c>
      <c r="D172" s="35" t="s">
        <v>36</v>
      </c>
      <c r="E172" s="35" t="s">
        <v>426</v>
      </c>
      <c r="F172" s="21" t="s">
        <v>994</v>
      </c>
      <c r="G172" s="10">
        <v>36</v>
      </c>
      <c r="H172" s="11" t="s">
        <v>24</v>
      </c>
      <c r="I172" s="12">
        <v>36</v>
      </c>
      <c r="J172" s="23">
        <f t="shared" si="190"/>
        <v>9</v>
      </c>
      <c r="K172" s="23" t="str">
        <f t="shared" si="191"/>
        <v/>
      </c>
      <c r="L172" s="13">
        <v>36</v>
      </c>
      <c r="M172" s="11" t="s">
        <v>24</v>
      </c>
      <c r="N172" s="14">
        <v>36</v>
      </c>
      <c r="O172" s="23">
        <f t="shared" si="192"/>
        <v>9</v>
      </c>
      <c r="P172" s="23" t="str">
        <f t="shared" si="193"/>
        <v/>
      </c>
      <c r="Q172" s="15">
        <v>36</v>
      </c>
      <c r="R172" s="11" t="s">
        <v>24</v>
      </c>
      <c r="S172" s="16">
        <v>36</v>
      </c>
      <c r="T172" s="23">
        <f t="shared" si="194"/>
        <v>9</v>
      </c>
      <c r="U172" s="23" t="str">
        <f t="shared" si="195"/>
        <v/>
      </c>
      <c r="V172" s="17">
        <v>48</v>
      </c>
      <c r="W172" s="11" t="s">
        <v>24</v>
      </c>
      <c r="X172" s="18">
        <v>48</v>
      </c>
      <c r="Y172" s="23" t="str">
        <f t="shared" si="196"/>
        <v/>
      </c>
      <c r="Z172" s="23">
        <f t="shared" si="197"/>
        <v>16</v>
      </c>
      <c r="AA172" s="19">
        <v>36</v>
      </c>
      <c r="AB172" s="11" t="s">
        <v>24</v>
      </c>
      <c r="AC172" s="20">
        <v>36</v>
      </c>
      <c r="AD172" s="23">
        <f t="shared" si="198"/>
        <v>9</v>
      </c>
      <c r="AE172" s="23" t="str">
        <f t="shared" si="199"/>
        <v/>
      </c>
    </row>
    <row r="173" spans="1:31" x14ac:dyDescent="0.35">
      <c r="A173" s="40" t="s">
        <v>387</v>
      </c>
      <c r="B173" s="35" t="s">
        <v>410</v>
      </c>
      <c r="C173" s="21" t="s">
        <v>73</v>
      </c>
      <c r="D173" s="35" t="s">
        <v>36</v>
      </c>
      <c r="E173" s="35" t="s">
        <v>426</v>
      </c>
      <c r="F173" s="21" t="s">
        <v>994</v>
      </c>
      <c r="G173" s="10">
        <v>36</v>
      </c>
      <c r="H173" s="11" t="s">
        <v>24</v>
      </c>
      <c r="I173" s="12">
        <v>36</v>
      </c>
      <c r="J173" s="23">
        <f t="shared" ref="J173:J175" si="298">IF(OR(G173&gt;36,I173&gt;36),"",G173*I173/144)</f>
        <v>9</v>
      </c>
      <c r="K173" s="23" t="str">
        <f t="shared" ref="K173:K175" si="299">IF(OR(G173&gt;36,I173&gt;36),G173*I173/144,"")</f>
        <v/>
      </c>
      <c r="L173" s="13">
        <v>36</v>
      </c>
      <c r="M173" s="11" t="s">
        <v>24</v>
      </c>
      <c r="N173" s="14">
        <v>36</v>
      </c>
      <c r="O173" s="23">
        <f t="shared" ref="O173:O175" si="300">IF(OR(L173&gt;36,N173&gt;36),"",L173*N173/144)</f>
        <v>9</v>
      </c>
      <c r="P173" s="23" t="str">
        <f t="shared" ref="P173:P175" si="301">IF(OR(L173&gt;36,N173&gt;36),L173*N173/144,"")</f>
        <v/>
      </c>
      <c r="Q173" s="15">
        <v>36</v>
      </c>
      <c r="R173" s="11" t="s">
        <v>24</v>
      </c>
      <c r="S173" s="16">
        <v>36</v>
      </c>
      <c r="T173" s="23">
        <f t="shared" ref="T173:T175" si="302">IF(OR(Q173&gt;36,S173&gt;36),"",Q173*S173/144)</f>
        <v>9</v>
      </c>
      <c r="U173" s="23" t="str">
        <f t="shared" ref="U173:U175" si="303">IF(OR(Q173&gt;36,S173&gt;36),Q173*S173/144,"")</f>
        <v/>
      </c>
      <c r="V173" s="17">
        <v>48</v>
      </c>
      <c r="W173" s="11" t="s">
        <v>24</v>
      </c>
      <c r="X173" s="18">
        <v>48</v>
      </c>
      <c r="Y173" s="23" t="str">
        <f t="shared" ref="Y173:Y175" si="304">IF(OR(V173&gt;36,X173&gt;36),"",V173*X173/144)</f>
        <v/>
      </c>
      <c r="Z173" s="23">
        <f t="shared" ref="Z173:Z175" si="305">IF(OR(V173&gt;36,X173&gt;36),V173*X173/144,"")</f>
        <v>16</v>
      </c>
      <c r="AA173" s="19">
        <v>36</v>
      </c>
      <c r="AB173" s="11" t="s">
        <v>24</v>
      </c>
      <c r="AC173" s="20">
        <v>36</v>
      </c>
      <c r="AD173" s="23">
        <f t="shared" ref="AD173:AD175" si="306">IF(OR(AA173&gt;36,AC173&gt;36),"",AA173*AC173/144)</f>
        <v>9</v>
      </c>
      <c r="AE173" s="23" t="str">
        <f t="shared" ref="AE173:AE175" si="307">IF(OR(AA173&gt;36,AC173&gt;36),AA173*AC173/144,"")</f>
        <v/>
      </c>
    </row>
    <row r="174" spans="1:31" x14ac:dyDescent="0.35">
      <c r="A174" s="40" t="s">
        <v>388</v>
      </c>
      <c r="B174" s="35" t="s">
        <v>411</v>
      </c>
      <c r="C174" s="21" t="s">
        <v>73</v>
      </c>
      <c r="D174" s="35" t="s">
        <v>36</v>
      </c>
      <c r="E174" s="35" t="s">
        <v>426</v>
      </c>
      <c r="F174" s="21" t="s">
        <v>994</v>
      </c>
      <c r="G174" s="10">
        <v>30</v>
      </c>
      <c r="H174" s="11" t="s">
        <v>24</v>
      </c>
      <c r="I174" s="12">
        <v>30</v>
      </c>
      <c r="J174" s="23">
        <f t="shared" si="298"/>
        <v>6.25</v>
      </c>
      <c r="K174" s="23" t="str">
        <f t="shared" si="299"/>
        <v/>
      </c>
      <c r="L174" s="13">
        <v>30</v>
      </c>
      <c r="M174" s="11" t="s">
        <v>24</v>
      </c>
      <c r="N174" s="14">
        <v>30</v>
      </c>
      <c r="O174" s="23">
        <f t="shared" si="300"/>
        <v>6.25</v>
      </c>
      <c r="P174" s="23" t="str">
        <f t="shared" si="301"/>
        <v/>
      </c>
      <c r="Q174" s="15">
        <v>36</v>
      </c>
      <c r="R174" s="11" t="s">
        <v>24</v>
      </c>
      <c r="S174" s="16">
        <v>36</v>
      </c>
      <c r="T174" s="23">
        <f t="shared" si="302"/>
        <v>9</v>
      </c>
      <c r="U174" s="23" t="str">
        <f t="shared" si="303"/>
        <v/>
      </c>
      <c r="V174" s="17">
        <v>48</v>
      </c>
      <c r="W174" s="11" t="s">
        <v>24</v>
      </c>
      <c r="X174" s="18">
        <v>48</v>
      </c>
      <c r="Y174" s="23" t="str">
        <f t="shared" si="304"/>
        <v/>
      </c>
      <c r="Z174" s="23">
        <f t="shared" si="305"/>
        <v>16</v>
      </c>
      <c r="AA174" s="19">
        <v>48</v>
      </c>
      <c r="AB174" s="11" t="s">
        <v>24</v>
      </c>
      <c r="AC174" s="20">
        <v>48</v>
      </c>
      <c r="AD174" s="23" t="str">
        <f t="shared" si="306"/>
        <v/>
      </c>
      <c r="AE174" s="23">
        <f t="shared" si="307"/>
        <v>16</v>
      </c>
    </row>
    <row r="175" spans="1:31" x14ac:dyDescent="0.35">
      <c r="A175" s="40" t="s">
        <v>389</v>
      </c>
      <c r="B175" s="35" t="s">
        <v>412</v>
      </c>
      <c r="C175" s="21" t="s">
        <v>73</v>
      </c>
      <c r="D175" s="35" t="s">
        <v>36</v>
      </c>
      <c r="E175" s="35" t="s">
        <v>426</v>
      </c>
      <c r="F175" s="21" t="s">
        <v>994</v>
      </c>
      <c r="G175" s="10">
        <v>30</v>
      </c>
      <c r="H175" s="11" t="s">
        <v>24</v>
      </c>
      <c r="I175" s="12">
        <v>30</v>
      </c>
      <c r="J175" s="23">
        <f t="shared" si="298"/>
        <v>6.25</v>
      </c>
      <c r="K175" s="23" t="str">
        <f t="shared" si="299"/>
        <v/>
      </c>
      <c r="L175" s="13">
        <v>30</v>
      </c>
      <c r="M175" s="11" t="s">
        <v>24</v>
      </c>
      <c r="N175" s="14">
        <v>30</v>
      </c>
      <c r="O175" s="23">
        <f t="shared" si="300"/>
        <v>6.25</v>
      </c>
      <c r="P175" s="23" t="str">
        <f t="shared" si="301"/>
        <v/>
      </c>
      <c r="Q175" s="15">
        <v>36</v>
      </c>
      <c r="R175" s="11" t="s">
        <v>24</v>
      </c>
      <c r="S175" s="16">
        <v>36</v>
      </c>
      <c r="T175" s="23">
        <f t="shared" si="302"/>
        <v>9</v>
      </c>
      <c r="U175" s="23" t="str">
        <f t="shared" si="303"/>
        <v/>
      </c>
      <c r="V175" s="17">
        <v>48</v>
      </c>
      <c r="W175" s="11" t="s">
        <v>24</v>
      </c>
      <c r="X175" s="18">
        <v>48</v>
      </c>
      <c r="Y175" s="23" t="str">
        <f t="shared" si="304"/>
        <v/>
      </c>
      <c r="Z175" s="23">
        <f t="shared" si="305"/>
        <v>16</v>
      </c>
      <c r="AA175" s="19">
        <v>48</v>
      </c>
      <c r="AB175" s="11" t="s">
        <v>24</v>
      </c>
      <c r="AC175" s="20">
        <v>48</v>
      </c>
      <c r="AD175" s="23" t="str">
        <f t="shared" si="306"/>
        <v/>
      </c>
      <c r="AE175" s="23">
        <f t="shared" si="307"/>
        <v>16</v>
      </c>
    </row>
    <row r="176" spans="1:31" x14ac:dyDescent="0.35">
      <c r="A176" s="40" t="s">
        <v>390</v>
      </c>
      <c r="B176" s="35" t="s">
        <v>413</v>
      </c>
      <c r="C176" s="21" t="s">
        <v>72</v>
      </c>
      <c r="D176" s="35" t="s">
        <v>36</v>
      </c>
      <c r="E176" s="35" t="s">
        <v>426</v>
      </c>
      <c r="F176" s="21" t="s">
        <v>994</v>
      </c>
      <c r="G176" s="10">
        <v>18</v>
      </c>
      <c r="H176" s="11" t="s">
        <v>24</v>
      </c>
      <c r="I176" s="12">
        <v>18</v>
      </c>
      <c r="J176" s="23">
        <f t="shared" si="190"/>
        <v>2.25</v>
      </c>
      <c r="K176" s="23" t="str">
        <f t="shared" si="191"/>
        <v/>
      </c>
      <c r="L176" s="13">
        <v>18</v>
      </c>
      <c r="M176" s="11" t="s">
        <v>24</v>
      </c>
      <c r="N176" s="14">
        <v>18</v>
      </c>
      <c r="O176" s="23">
        <f t="shared" si="192"/>
        <v>2.25</v>
      </c>
      <c r="P176" s="23" t="str">
        <f t="shared" si="193"/>
        <v/>
      </c>
      <c r="Q176" s="15">
        <v>24</v>
      </c>
      <c r="R176" s="11" t="s">
        <v>24</v>
      </c>
      <c r="S176" s="16">
        <v>24</v>
      </c>
      <c r="T176" s="23">
        <f t="shared" si="194"/>
        <v>4</v>
      </c>
      <c r="U176" s="23" t="str">
        <f t="shared" si="195"/>
        <v/>
      </c>
      <c r="V176" s="17">
        <v>30</v>
      </c>
      <c r="W176" s="11" t="s">
        <v>24</v>
      </c>
      <c r="X176" s="18">
        <v>30</v>
      </c>
      <c r="Y176" s="23">
        <f t="shared" si="196"/>
        <v>6.25</v>
      </c>
      <c r="Z176" s="23" t="str">
        <f t="shared" si="197"/>
        <v/>
      </c>
      <c r="AA176" s="19">
        <v>30</v>
      </c>
      <c r="AB176" s="11" t="s">
        <v>24</v>
      </c>
      <c r="AC176" s="20">
        <v>30</v>
      </c>
      <c r="AD176" s="23">
        <f t="shared" si="198"/>
        <v>6.25</v>
      </c>
      <c r="AE176" s="23" t="str">
        <f t="shared" si="199"/>
        <v/>
      </c>
    </row>
    <row r="177" spans="1:31" x14ac:dyDescent="0.35">
      <c r="A177" s="40" t="s">
        <v>391</v>
      </c>
      <c r="B177" s="35" t="s">
        <v>414</v>
      </c>
      <c r="C177" s="21" t="s">
        <v>72</v>
      </c>
      <c r="D177" s="35" t="s">
        <v>36</v>
      </c>
      <c r="E177" s="35" t="s">
        <v>426</v>
      </c>
      <c r="F177" s="21" t="s">
        <v>994</v>
      </c>
      <c r="G177" s="10">
        <v>24</v>
      </c>
      <c r="H177" s="11" t="s">
        <v>24</v>
      </c>
      <c r="I177" s="12">
        <v>30</v>
      </c>
      <c r="J177" s="23">
        <f t="shared" si="190"/>
        <v>5</v>
      </c>
      <c r="K177" s="23" t="str">
        <f t="shared" si="191"/>
        <v/>
      </c>
      <c r="L177" s="13">
        <v>24</v>
      </c>
      <c r="M177" s="11" t="s">
        <v>24</v>
      </c>
      <c r="N177" s="14">
        <v>30</v>
      </c>
      <c r="O177" s="23">
        <f t="shared" si="192"/>
        <v>5</v>
      </c>
      <c r="P177" s="23" t="str">
        <f t="shared" si="193"/>
        <v/>
      </c>
      <c r="Q177" s="15">
        <v>36</v>
      </c>
      <c r="R177" s="11" t="s">
        <v>24</v>
      </c>
      <c r="S177" s="16">
        <v>48</v>
      </c>
      <c r="T177" s="23" t="str">
        <f t="shared" si="194"/>
        <v/>
      </c>
      <c r="U177" s="23">
        <f t="shared" si="195"/>
        <v>12</v>
      </c>
      <c r="V177" s="17">
        <v>36</v>
      </c>
      <c r="W177" s="11" t="s">
        <v>24</v>
      </c>
      <c r="X177" s="18">
        <v>48</v>
      </c>
      <c r="Y177" s="23" t="str">
        <f t="shared" si="196"/>
        <v/>
      </c>
      <c r="Z177" s="23">
        <f t="shared" si="197"/>
        <v>12</v>
      </c>
      <c r="AA177" s="19">
        <v>48</v>
      </c>
      <c r="AB177" s="11" t="s">
        <v>24</v>
      </c>
      <c r="AC177" s="20">
        <v>60</v>
      </c>
      <c r="AD177" s="23" t="str">
        <f t="shared" si="198"/>
        <v/>
      </c>
      <c r="AE177" s="23">
        <f t="shared" si="199"/>
        <v>20</v>
      </c>
    </row>
    <row r="178" spans="1:31" x14ac:dyDescent="0.35">
      <c r="A178" s="40" t="s">
        <v>392</v>
      </c>
      <c r="B178" s="35" t="s">
        <v>415</v>
      </c>
      <c r="C178" s="21" t="s">
        <v>72</v>
      </c>
      <c r="D178" s="35" t="s">
        <v>36</v>
      </c>
      <c r="E178" s="35" t="s">
        <v>426</v>
      </c>
      <c r="F178" s="21" t="s">
        <v>994</v>
      </c>
      <c r="G178" s="10">
        <v>24</v>
      </c>
      <c r="H178" s="11" t="s">
        <v>24</v>
      </c>
      <c r="I178" s="12">
        <v>30</v>
      </c>
      <c r="J178" s="23">
        <f t="shared" ref="J178" si="308">IF(OR(G178&gt;36,I178&gt;36),"",G178*I178/144)</f>
        <v>5</v>
      </c>
      <c r="K178" s="23" t="str">
        <f t="shared" ref="K178" si="309">IF(OR(G178&gt;36,I178&gt;36),G178*I178/144,"")</f>
        <v/>
      </c>
      <c r="L178" s="13">
        <v>24</v>
      </c>
      <c r="M178" s="11" t="s">
        <v>24</v>
      </c>
      <c r="N178" s="14">
        <v>30</v>
      </c>
      <c r="O178" s="23">
        <f t="shared" ref="O178" si="310">IF(OR(L178&gt;36,N178&gt;36),"",L178*N178/144)</f>
        <v>5</v>
      </c>
      <c r="P178" s="23" t="str">
        <f t="shared" ref="P178" si="311">IF(OR(L178&gt;36,N178&gt;36),L178*N178/144,"")</f>
        <v/>
      </c>
      <c r="Q178" s="15">
        <v>36</v>
      </c>
      <c r="R178" s="11" t="s">
        <v>24</v>
      </c>
      <c r="S178" s="16">
        <v>48</v>
      </c>
      <c r="T178" s="23" t="str">
        <f t="shared" ref="T178" si="312">IF(OR(Q178&gt;36,S178&gt;36),"",Q178*S178/144)</f>
        <v/>
      </c>
      <c r="U178" s="23">
        <f t="shared" ref="U178" si="313">IF(OR(Q178&gt;36,S178&gt;36),Q178*S178/144,"")</f>
        <v>12</v>
      </c>
      <c r="V178" s="17">
        <v>36</v>
      </c>
      <c r="W178" s="11" t="s">
        <v>24</v>
      </c>
      <c r="X178" s="18">
        <v>48</v>
      </c>
      <c r="Y178" s="23" t="str">
        <f t="shared" ref="Y178" si="314">IF(OR(V178&gt;36,X178&gt;36),"",V178*X178/144)</f>
        <v/>
      </c>
      <c r="Z178" s="23">
        <f t="shared" ref="Z178" si="315">IF(OR(V178&gt;36,X178&gt;36),V178*X178/144,"")</f>
        <v>12</v>
      </c>
      <c r="AA178" s="19">
        <v>48</v>
      </c>
      <c r="AB178" s="11" t="s">
        <v>24</v>
      </c>
      <c r="AC178" s="20">
        <v>60</v>
      </c>
      <c r="AD178" s="23" t="str">
        <f t="shared" ref="AD178" si="316">IF(OR(AA178&gt;36,AC178&gt;36),"",AA178*AC178/144)</f>
        <v/>
      </c>
      <c r="AE178" s="23">
        <f t="shared" ref="AE178" si="317">IF(OR(AA178&gt;36,AC178&gt;36),AA178*AC178/144,"")</f>
        <v>20</v>
      </c>
    </row>
    <row r="179" spans="1:31" ht="29" x14ac:dyDescent="0.35">
      <c r="A179" s="40" t="s">
        <v>394</v>
      </c>
      <c r="B179" s="35" t="s">
        <v>416</v>
      </c>
      <c r="C179" s="21" t="s">
        <v>72</v>
      </c>
      <c r="D179" s="35" t="s">
        <v>36</v>
      </c>
      <c r="E179" s="35" t="s">
        <v>426</v>
      </c>
      <c r="F179" s="21" t="s">
        <v>994</v>
      </c>
      <c r="G179" s="10">
        <v>24</v>
      </c>
      <c r="H179" s="11" t="s">
        <v>24</v>
      </c>
      <c r="I179" s="12">
        <v>42</v>
      </c>
      <c r="J179" s="23" t="str">
        <f t="shared" si="190"/>
        <v/>
      </c>
      <c r="K179" s="23">
        <f t="shared" si="191"/>
        <v>7</v>
      </c>
      <c r="L179" s="13">
        <v>24</v>
      </c>
      <c r="M179" s="11" t="s">
        <v>24</v>
      </c>
      <c r="N179" s="14">
        <v>42</v>
      </c>
      <c r="O179" s="23" t="str">
        <f t="shared" si="192"/>
        <v/>
      </c>
      <c r="P179" s="23">
        <f t="shared" si="193"/>
        <v>7</v>
      </c>
      <c r="Q179" s="15">
        <v>36</v>
      </c>
      <c r="R179" s="11" t="s">
        <v>24</v>
      </c>
      <c r="S179" s="16">
        <v>60</v>
      </c>
      <c r="T179" s="23" t="str">
        <f t="shared" si="194"/>
        <v/>
      </c>
      <c r="U179" s="23">
        <f t="shared" si="195"/>
        <v>15</v>
      </c>
      <c r="V179" s="17">
        <v>36</v>
      </c>
      <c r="W179" s="11" t="s">
        <v>24</v>
      </c>
      <c r="X179" s="18">
        <v>60</v>
      </c>
      <c r="Y179" s="23" t="str">
        <f t="shared" si="196"/>
        <v/>
      </c>
      <c r="Z179" s="23">
        <f t="shared" si="197"/>
        <v>15</v>
      </c>
      <c r="AA179" s="19">
        <v>48</v>
      </c>
      <c r="AB179" s="11" t="s">
        <v>24</v>
      </c>
      <c r="AC179" s="20">
        <v>60</v>
      </c>
      <c r="AD179" s="23" t="str">
        <f t="shared" si="198"/>
        <v/>
      </c>
      <c r="AE179" s="23">
        <f t="shared" si="199"/>
        <v>20</v>
      </c>
    </row>
    <row r="180" spans="1:31" ht="29" x14ac:dyDescent="0.35">
      <c r="A180" s="40" t="s">
        <v>393</v>
      </c>
      <c r="B180" s="35" t="s">
        <v>417</v>
      </c>
      <c r="C180" s="21" t="s">
        <v>72</v>
      </c>
      <c r="D180" s="35" t="s">
        <v>36</v>
      </c>
      <c r="E180" s="35" t="s">
        <v>426</v>
      </c>
      <c r="F180" s="21" t="s">
        <v>994</v>
      </c>
      <c r="G180" s="10">
        <v>24</v>
      </c>
      <c r="H180" s="11" t="s">
        <v>24</v>
      </c>
      <c r="I180" s="12">
        <v>42</v>
      </c>
      <c r="J180" s="23" t="str">
        <f t="shared" ref="J180:J182" si="318">IF(OR(G180&gt;36,I180&gt;36),"",G180*I180/144)</f>
        <v/>
      </c>
      <c r="K180" s="23">
        <f t="shared" ref="K180:K182" si="319">IF(OR(G180&gt;36,I180&gt;36),G180*I180/144,"")</f>
        <v>7</v>
      </c>
      <c r="L180" s="13">
        <v>24</v>
      </c>
      <c r="M180" s="11" t="s">
        <v>24</v>
      </c>
      <c r="N180" s="14">
        <v>42</v>
      </c>
      <c r="O180" s="23" t="str">
        <f t="shared" ref="O180:O182" si="320">IF(OR(L180&gt;36,N180&gt;36),"",L180*N180/144)</f>
        <v/>
      </c>
      <c r="P180" s="23">
        <f t="shared" ref="P180:P182" si="321">IF(OR(L180&gt;36,N180&gt;36),L180*N180/144,"")</f>
        <v>7</v>
      </c>
      <c r="Q180" s="15">
        <v>36</v>
      </c>
      <c r="R180" s="11" t="s">
        <v>24</v>
      </c>
      <c r="S180" s="16">
        <v>60</v>
      </c>
      <c r="T180" s="23" t="str">
        <f t="shared" ref="T180:T182" si="322">IF(OR(Q180&gt;36,S180&gt;36),"",Q180*S180/144)</f>
        <v/>
      </c>
      <c r="U180" s="23">
        <f t="shared" ref="U180:U182" si="323">IF(OR(Q180&gt;36,S180&gt;36),Q180*S180/144,"")</f>
        <v>15</v>
      </c>
      <c r="V180" s="17">
        <v>36</v>
      </c>
      <c r="W180" s="11" t="s">
        <v>24</v>
      </c>
      <c r="X180" s="18">
        <v>60</v>
      </c>
      <c r="Y180" s="23" t="str">
        <f t="shared" ref="Y180:Y182" si="324">IF(OR(V180&gt;36,X180&gt;36),"",V180*X180/144)</f>
        <v/>
      </c>
      <c r="Z180" s="23">
        <f t="shared" ref="Z180:Z182" si="325">IF(OR(V180&gt;36,X180&gt;36),V180*X180/144,"")</f>
        <v>15</v>
      </c>
      <c r="AA180" s="19">
        <v>48</v>
      </c>
      <c r="AB180" s="11" t="s">
        <v>24</v>
      </c>
      <c r="AC180" s="20">
        <v>60</v>
      </c>
      <c r="AD180" s="23" t="str">
        <f t="shared" ref="AD180:AD182" si="326">IF(OR(AA180&gt;36,AC180&gt;36),"",AA180*AC180/144)</f>
        <v/>
      </c>
      <c r="AE180" s="23">
        <f t="shared" ref="AE180:AE182" si="327">IF(OR(AA180&gt;36,AC180&gt;36),AA180*AC180/144,"")</f>
        <v>20</v>
      </c>
    </row>
    <row r="181" spans="1:31" ht="29" x14ac:dyDescent="0.35">
      <c r="A181" s="40" t="s">
        <v>395</v>
      </c>
      <c r="B181" s="35" t="s">
        <v>418</v>
      </c>
      <c r="C181" s="21" t="s">
        <v>72</v>
      </c>
      <c r="D181" s="35" t="s">
        <v>36</v>
      </c>
      <c r="E181" s="35" t="s">
        <v>426</v>
      </c>
      <c r="F181" s="21" t="s">
        <v>994</v>
      </c>
      <c r="G181" s="10">
        <v>24</v>
      </c>
      <c r="H181" s="11" t="s">
        <v>24</v>
      </c>
      <c r="I181" s="12">
        <v>42</v>
      </c>
      <c r="J181" s="23" t="str">
        <f t="shared" si="318"/>
        <v/>
      </c>
      <c r="K181" s="23">
        <f t="shared" si="319"/>
        <v>7</v>
      </c>
      <c r="L181" s="13">
        <v>24</v>
      </c>
      <c r="M181" s="11" t="s">
        <v>24</v>
      </c>
      <c r="N181" s="14">
        <v>42</v>
      </c>
      <c r="O181" s="23" t="str">
        <f t="shared" si="320"/>
        <v/>
      </c>
      <c r="P181" s="23">
        <f t="shared" si="321"/>
        <v>7</v>
      </c>
      <c r="Q181" s="15">
        <v>36</v>
      </c>
      <c r="R181" s="11" t="s">
        <v>24</v>
      </c>
      <c r="S181" s="16">
        <v>60</v>
      </c>
      <c r="T181" s="23" t="str">
        <f t="shared" si="322"/>
        <v/>
      </c>
      <c r="U181" s="23">
        <f t="shared" si="323"/>
        <v>15</v>
      </c>
      <c r="V181" s="17">
        <v>36</v>
      </c>
      <c r="W181" s="11" t="s">
        <v>24</v>
      </c>
      <c r="X181" s="18">
        <v>60</v>
      </c>
      <c r="Y181" s="23" t="str">
        <f t="shared" si="324"/>
        <v/>
      </c>
      <c r="Z181" s="23">
        <f t="shared" si="325"/>
        <v>15</v>
      </c>
      <c r="AA181" s="19">
        <v>48</v>
      </c>
      <c r="AB181" s="11" t="s">
        <v>24</v>
      </c>
      <c r="AC181" s="20">
        <v>60</v>
      </c>
      <c r="AD181" s="23" t="str">
        <f t="shared" si="326"/>
        <v/>
      </c>
      <c r="AE181" s="23">
        <f t="shared" si="327"/>
        <v>20</v>
      </c>
    </row>
    <row r="182" spans="1:31" ht="29" x14ac:dyDescent="0.35">
      <c r="A182" s="40" t="s">
        <v>396</v>
      </c>
      <c r="B182" s="35" t="s">
        <v>419</v>
      </c>
      <c r="C182" s="21" t="s">
        <v>72</v>
      </c>
      <c r="D182" s="35" t="s">
        <v>36</v>
      </c>
      <c r="E182" s="35" t="s">
        <v>426</v>
      </c>
      <c r="F182" s="21" t="s">
        <v>994</v>
      </c>
      <c r="G182" s="10">
        <v>24</v>
      </c>
      <c r="H182" s="11" t="s">
        <v>24</v>
      </c>
      <c r="I182" s="12">
        <v>42</v>
      </c>
      <c r="J182" s="23" t="str">
        <f t="shared" si="318"/>
        <v/>
      </c>
      <c r="K182" s="23">
        <f t="shared" si="319"/>
        <v>7</v>
      </c>
      <c r="L182" s="13">
        <v>24</v>
      </c>
      <c r="M182" s="11" t="s">
        <v>24</v>
      </c>
      <c r="N182" s="14">
        <v>42</v>
      </c>
      <c r="O182" s="23" t="str">
        <f t="shared" si="320"/>
        <v/>
      </c>
      <c r="P182" s="23">
        <f t="shared" si="321"/>
        <v>7</v>
      </c>
      <c r="Q182" s="15">
        <v>36</v>
      </c>
      <c r="R182" s="11" t="s">
        <v>24</v>
      </c>
      <c r="S182" s="16">
        <v>60</v>
      </c>
      <c r="T182" s="23" t="str">
        <f t="shared" si="322"/>
        <v/>
      </c>
      <c r="U182" s="23">
        <f t="shared" si="323"/>
        <v>15</v>
      </c>
      <c r="V182" s="17">
        <v>36</v>
      </c>
      <c r="W182" s="11" t="s">
        <v>24</v>
      </c>
      <c r="X182" s="18">
        <v>60</v>
      </c>
      <c r="Y182" s="23" t="str">
        <f t="shared" si="324"/>
        <v/>
      </c>
      <c r="Z182" s="23">
        <f t="shared" si="325"/>
        <v>15</v>
      </c>
      <c r="AA182" s="19">
        <v>48</v>
      </c>
      <c r="AB182" s="11" t="s">
        <v>24</v>
      </c>
      <c r="AC182" s="20">
        <v>60</v>
      </c>
      <c r="AD182" s="23" t="str">
        <f t="shared" si="326"/>
        <v/>
      </c>
      <c r="AE182" s="23">
        <f t="shared" si="327"/>
        <v>20</v>
      </c>
    </row>
    <row r="183" spans="1:31" x14ac:dyDescent="0.35">
      <c r="A183" s="40" t="s">
        <v>420</v>
      </c>
      <c r="B183" s="35" t="s">
        <v>421</v>
      </c>
      <c r="C183" s="21" t="s">
        <v>73</v>
      </c>
      <c r="D183" s="35" t="s">
        <v>36</v>
      </c>
      <c r="E183" s="35" t="s">
        <v>35</v>
      </c>
      <c r="F183" s="21" t="s">
        <v>994</v>
      </c>
      <c r="G183" s="10">
        <v>30</v>
      </c>
      <c r="H183" s="11" t="s">
        <v>24</v>
      </c>
      <c r="I183" s="12">
        <v>30</v>
      </c>
      <c r="J183" s="23">
        <f t="shared" si="190"/>
        <v>6.25</v>
      </c>
      <c r="K183" s="23" t="str">
        <f t="shared" si="191"/>
        <v/>
      </c>
      <c r="L183" s="13">
        <v>30</v>
      </c>
      <c r="M183" s="11" t="s">
        <v>24</v>
      </c>
      <c r="N183" s="14">
        <v>30</v>
      </c>
      <c r="O183" s="23">
        <f t="shared" si="192"/>
        <v>6.25</v>
      </c>
      <c r="P183" s="23" t="str">
        <f t="shared" si="193"/>
        <v/>
      </c>
      <c r="Q183" s="15">
        <v>36</v>
      </c>
      <c r="R183" s="11" t="s">
        <v>24</v>
      </c>
      <c r="S183" s="16">
        <v>36</v>
      </c>
      <c r="T183" s="23">
        <f t="shared" si="194"/>
        <v>9</v>
      </c>
      <c r="U183" s="23" t="str">
        <f t="shared" si="195"/>
        <v/>
      </c>
      <c r="V183" s="17" t="s">
        <v>25</v>
      </c>
      <c r="W183" s="11" t="s">
        <v>24</v>
      </c>
      <c r="X183" s="18" t="s">
        <v>25</v>
      </c>
      <c r="Y183" s="23"/>
      <c r="Z183" s="23"/>
      <c r="AA183" s="19">
        <v>48</v>
      </c>
      <c r="AB183" s="11" t="s">
        <v>24</v>
      </c>
      <c r="AC183" s="20">
        <v>48</v>
      </c>
      <c r="AD183" s="23" t="str">
        <f t="shared" si="198"/>
        <v/>
      </c>
      <c r="AE183" s="23">
        <f t="shared" si="199"/>
        <v>16</v>
      </c>
    </row>
    <row r="184" spans="1:31" x14ac:dyDescent="0.35">
      <c r="A184" s="40" t="s">
        <v>432</v>
      </c>
      <c r="B184" s="35" t="s">
        <v>433</v>
      </c>
      <c r="C184" s="21" t="s">
        <v>73</v>
      </c>
      <c r="D184" s="35" t="s">
        <v>36</v>
      </c>
      <c r="E184" s="35" t="s">
        <v>35</v>
      </c>
      <c r="F184" s="21" t="s">
        <v>994</v>
      </c>
      <c r="G184" s="10">
        <v>30</v>
      </c>
      <c r="H184" s="11" t="s">
        <v>24</v>
      </c>
      <c r="I184" s="12">
        <v>30</v>
      </c>
      <c r="J184" s="23">
        <f t="shared" ref="J184:J193" si="328">IF(OR(G184&gt;36,I184&gt;36),"",G184*I184/144)</f>
        <v>6.25</v>
      </c>
      <c r="K184" s="23" t="str">
        <f t="shared" ref="K184:K193" si="329">IF(OR(G184&gt;36,I184&gt;36),G184*I184/144,"")</f>
        <v/>
      </c>
      <c r="L184" s="13">
        <v>30</v>
      </c>
      <c r="M184" s="11" t="s">
        <v>24</v>
      </c>
      <c r="N184" s="14">
        <v>30</v>
      </c>
      <c r="O184" s="23">
        <f t="shared" ref="O184:O193" si="330">IF(OR(L184&gt;36,N184&gt;36),"",L184*N184/144)</f>
        <v>6.25</v>
      </c>
      <c r="P184" s="23" t="str">
        <f t="shared" ref="P184:P193" si="331">IF(OR(L184&gt;36,N184&gt;36),L184*N184/144,"")</f>
        <v/>
      </c>
      <c r="Q184" s="15">
        <v>36</v>
      </c>
      <c r="R184" s="11" t="s">
        <v>24</v>
      </c>
      <c r="S184" s="16">
        <v>36</v>
      </c>
      <c r="T184" s="23">
        <f t="shared" ref="T184:T193" si="332">IF(OR(Q184&gt;36,S184&gt;36),"",Q184*S184/144)</f>
        <v>9</v>
      </c>
      <c r="U184" s="23" t="str">
        <f t="shared" ref="U184:U193" si="333">IF(OR(Q184&gt;36,S184&gt;36),Q184*S184/144,"")</f>
        <v/>
      </c>
      <c r="V184" s="17" t="s">
        <v>25</v>
      </c>
      <c r="W184" s="11" t="s">
        <v>24</v>
      </c>
      <c r="X184" s="18" t="s">
        <v>25</v>
      </c>
      <c r="Y184" s="23"/>
      <c r="Z184" s="23"/>
      <c r="AA184" s="19">
        <v>48</v>
      </c>
      <c r="AB184" s="11" t="s">
        <v>24</v>
      </c>
      <c r="AC184" s="20">
        <v>48</v>
      </c>
      <c r="AD184" s="23" t="str">
        <f t="shared" ref="AD184:AD193" si="334">IF(OR(AA184&gt;36,AC184&gt;36),"",AA184*AC184/144)</f>
        <v/>
      </c>
      <c r="AE184" s="23">
        <f t="shared" ref="AE184:AE193" si="335">IF(OR(AA184&gt;36,AC184&gt;36),AA184*AC184/144,"")</f>
        <v>16</v>
      </c>
    </row>
    <row r="185" spans="1:31" x14ac:dyDescent="0.35">
      <c r="A185" s="40" t="s">
        <v>434</v>
      </c>
      <c r="B185" s="35" t="s">
        <v>435</v>
      </c>
      <c r="C185" s="21" t="s">
        <v>73</v>
      </c>
      <c r="D185" s="35" t="s">
        <v>36</v>
      </c>
      <c r="E185" s="35" t="s">
        <v>35</v>
      </c>
      <c r="F185" s="21" t="s">
        <v>994</v>
      </c>
      <c r="G185" s="10">
        <v>30</v>
      </c>
      <c r="H185" s="11" t="s">
        <v>24</v>
      </c>
      <c r="I185" s="12">
        <v>30</v>
      </c>
      <c r="J185" s="23">
        <f t="shared" ref="J185" si="336">IF(OR(G185&gt;36,I185&gt;36),"",G185*I185/144)</f>
        <v>6.25</v>
      </c>
      <c r="K185" s="23" t="str">
        <f t="shared" ref="K185" si="337">IF(OR(G185&gt;36,I185&gt;36),G185*I185/144,"")</f>
        <v/>
      </c>
      <c r="L185" s="13">
        <v>30</v>
      </c>
      <c r="M185" s="11" t="s">
        <v>24</v>
      </c>
      <c r="N185" s="14">
        <v>30</v>
      </c>
      <c r="O185" s="23">
        <f t="shared" ref="O185" si="338">IF(OR(L185&gt;36,N185&gt;36),"",L185*N185/144)</f>
        <v>6.25</v>
      </c>
      <c r="P185" s="23" t="str">
        <f t="shared" ref="P185" si="339">IF(OR(L185&gt;36,N185&gt;36),L185*N185/144,"")</f>
        <v/>
      </c>
      <c r="Q185" s="15">
        <v>36</v>
      </c>
      <c r="R185" s="11" t="s">
        <v>24</v>
      </c>
      <c r="S185" s="16">
        <v>36</v>
      </c>
      <c r="T185" s="23">
        <f t="shared" ref="T185" si="340">IF(OR(Q185&gt;36,S185&gt;36),"",Q185*S185/144)</f>
        <v>9</v>
      </c>
      <c r="U185" s="23" t="str">
        <f t="shared" ref="U185" si="341">IF(OR(Q185&gt;36,S185&gt;36),Q185*S185/144,"")</f>
        <v/>
      </c>
      <c r="V185" s="17" t="s">
        <v>25</v>
      </c>
      <c r="W185" s="11" t="s">
        <v>24</v>
      </c>
      <c r="X185" s="18" t="s">
        <v>25</v>
      </c>
      <c r="Y185" s="23"/>
      <c r="Z185" s="23"/>
      <c r="AA185" s="19">
        <v>48</v>
      </c>
      <c r="AB185" s="11" t="s">
        <v>24</v>
      </c>
      <c r="AC185" s="20">
        <v>48</v>
      </c>
      <c r="AD185" s="23" t="str">
        <f t="shared" ref="AD185" si="342">IF(OR(AA185&gt;36,AC185&gt;36),"",AA185*AC185/144)</f>
        <v/>
      </c>
      <c r="AE185" s="23">
        <f t="shared" ref="AE185" si="343">IF(OR(AA185&gt;36,AC185&gt;36),AA185*AC185/144,"")</f>
        <v>16</v>
      </c>
    </row>
    <row r="186" spans="1:31" x14ac:dyDescent="0.35">
      <c r="A186" s="40" t="s">
        <v>436</v>
      </c>
      <c r="B186" s="35" t="s">
        <v>437</v>
      </c>
      <c r="C186" s="21" t="s">
        <v>73</v>
      </c>
      <c r="D186" s="35" t="s">
        <v>36</v>
      </c>
      <c r="E186" s="35" t="s">
        <v>35</v>
      </c>
      <c r="F186" s="21" t="s">
        <v>994</v>
      </c>
      <c r="G186" s="10">
        <v>30</v>
      </c>
      <c r="H186" s="11" t="s">
        <v>24</v>
      </c>
      <c r="I186" s="12">
        <v>30</v>
      </c>
      <c r="J186" s="23">
        <f t="shared" si="328"/>
        <v>6.25</v>
      </c>
      <c r="K186" s="23" t="str">
        <f t="shared" si="329"/>
        <v/>
      </c>
      <c r="L186" s="13">
        <v>30</v>
      </c>
      <c r="M186" s="11" t="s">
        <v>24</v>
      </c>
      <c r="N186" s="14">
        <v>30</v>
      </c>
      <c r="O186" s="23">
        <f t="shared" si="330"/>
        <v>6.25</v>
      </c>
      <c r="P186" s="23" t="str">
        <f t="shared" si="331"/>
        <v/>
      </c>
      <c r="Q186" s="15">
        <v>36</v>
      </c>
      <c r="R186" s="11" t="s">
        <v>24</v>
      </c>
      <c r="S186" s="16">
        <v>36</v>
      </c>
      <c r="T186" s="23">
        <f t="shared" si="332"/>
        <v>9</v>
      </c>
      <c r="U186" s="23" t="str">
        <f t="shared" si="333"/>
        <v/>
      </c>
      <c r="V186" s="17" t="s">
        <v>25</v>
      </c>
      <c r="W186" s="11" t="s">
        <v>24</v>
      </c>
      <c r="X186" s="18" t="s">
        <v>25</v>
      </c>
      <c r="Y186" s="23"/>
      <c r="Z186" s="23"/>
      <c r="AA186" s="19">
        <v>48</v>
      </c>
      <c r="AB186" s="11" t="s">
        <v>24</v>
      </c>
      <c r="AC186" s="20">
        <v>48</v>
      </c>
      <c r="AD186" s="23" t="str">
        <f t="shared" si="334"/>
        <v/>
      </c>
      <c r="AE186" s="23">
        <f t="shared" si="335"/>
        <v>16</v>
      </c>
    </row>
    <row r="187" spans="1:31" x14ac:dyDescent="0.35">
      <c r="A187" s="40" t="s">
        <v>438</v>
      </c>
      <c r="B187" s="35" t="s">
        <v>439</v>
      </c>
      <c r="C187" s="21" t="s">
        <v>73</v>
      </c>
      <c r="D187" s="35" t="s">
        <v>36</v>
      </c>
      <c r="E187" s="35" t="s">
        <v>35</v>
      </c>
      <c r="F187" s="21" t="s">
        <v>994</v>
      </c>
      <c r="G187" s="10">
        <v>30</v>
      </c>
      <c r="H187" s="11" t="s">
        <v>24</v>
      </c>
      <c r="I187" s="12">
        <v>30</v>
      </c>
      <c r="J187" s="23">
        <f t="shared" ref="J187" si="344">IF(OR(G187&gt;36,I187&gt;36),"",G187*I187/144)</f>
        <v>6.25</v>
      </c>
      <c r="K187" s="23" t="str">
        <f t="shared" ref="K187" si="345">IF(OR(G187&gt;36,I187&gt;36),G187*I187/144,"")</f>
        <v/>
      </c>
      <c r="L187" s="13">
        <v>30</v>
      </c>
      <c r="M187" s="11" t="s">
        <v>24</v>
      </c>
      <c r="N187" s="14">
        <v>30</v>
      </c>
      <c r="O187" s="23">
        <f t="shared" ref="O187" si="346">IF(OR(L187&gt;36,N187&gt;36),"",L187*N187/144)</f>
        <v>6.25</v>
      </c>
      <c r="P187" s="23" t="str">
        <f t="shared" ref="P187" si="347">IF(OR(L187&gt;36,N187&gt;36),L187*N187/144,"")</f>
        <v/>
      </c>
      <c r="Q187" s="15">
        <v>36</v>
      </c>
      <c r="R187" s="11" t="s">
        <v>24</v>
      </c>
      <c r="S187" s="16">
        <v>36</v>
      </c>
      <c r="T187" s="23">
        <f t="shared" ref="T187" si="348">IF(OR(Q187&gt;36,S187&gt;36),"",Q187*S187/144)</f>
        <v>9</v>
      </c>
      <c r="U187" s="23" t="str">
        <f t="shared" ref="U187" si="349">IF(OR(Q187&gt;36,S187&gt;36),Q187*S187/144,"")</f>
        <v/>
      </c>
      <c r="V187" s="17" t="s">
        <v>25</v>
      </c>
      <c r="W187" s="11" t="s">
        <v>24</v>
      </c>
      <c r="X187" s="18" t="s">
        <v>25</v>
      </c>
      <c r="Y187" s="23"/>
      <c r="Z187" s="23"/>
      <c r="AA187" s="19">
        <v>48</v>
      </c>
      <c r="AB187" s="11" t="s">
        <v>24</v>
      </c>
      <c r="AC187" s="20">
        <v>48</v>
      </c>
      <c r="AD187" s="23" t="str">
        <f t="shared" ref="AD187" si="350">IF(OR(AA187&gt;36,AC187&gt;36),"",AA187*AC187/144)</f>
        <v/>
      </c>
      <c r="AE187" s="23">
        <f t="shared" ref="AE187" si="351">IF(OR(AA187&gt;36,AC187&gt;36),AA187*AC187/144,"")</f>
        <v>16</v>
      </c>
    </row>
    <row r="188" spans="1:31" x14ac:dyDescent="0.35">
      <c r="A188" s="40" t="s">
        <v>427</v>
      </c>
      <c r="B188" s="35" t="s">
        <v>430</v>
      </c>
      <c r="C188" s="21" t="s">
        <v>73</v>
      </c>
      <c r="D188" s="35" t="s">
        <v>36</v>
      </c>
      <c r="E188" s="35" t="s">
        <v>35</v>
      </c>
      <c r="F188" s="21" t="s">
        <v>994</v>
      </c>
      <c r="G188" s="10">
        <v>30</v>
      </c>
      <c r="H188" s="11" t="s">
        <v>24</v>
      </c>
      <c r="I188" s="12">
        <v>30</v>
      </c>
      <c r="J188" s="23">
        <f t="shared" si="328"/>
        <v>6.25</v>
      </c>
      <c r="K188" s="23" t="str">
        <f t="shared" si="329"/>
        <v/>
      </c>
      <c r="L188" s="13">
        <v>30</v>
      </c>
      <c r="M188" s="11" t="s">
        <v>24</v>
      </c>
      <c r="N188" s="14">
        <v>30</v>
      </c>
      <c r="O188" s="23">
        <f t="shared" si="330"/>
        <v>6.25</v>
      </c>
      <c r="P188" s="23" t="str">
        <f t="shared" si="331"/>
        <v/>
      </c>
      <c r="Q188" s="15">
        <v>36</v>
      </c>
      <c r="R188" s="11" t="s">
        <v>24</v>
      </c>
      <c r="S188" s="16">
        <v>36</v>
      </c>
      <c r="T188" s="23">
        <f t="shared" si="332"/>
        <v>9</v>
      </c>
      <c r="U188" s="23" t="str">
        <f t="shared" si="333"/>
        <v/>
      </c>
      <c r="V188" s="17" t="s">
        <v>25</v>
      </c>
      <c r="W188" s="11" t="s">
        <v>24</v>
      </c>
      <c r="X188" s="18" t="s">
        <v>25</v>
      </c>
      <c r="Y188" s="23"/>
      <c r="Z188" s="23"/>
      <c r="AA188" s="19">
        <v>48</v>
      </c>
      <c r="AB188" s="11" t="s">
        <v>24</v>
      </c>
      <c r="AC188" s="20">
        <v>48</v>
      </c>
      <c r="AD188" s="23" t="str">
        <f t="shared" si="334"/>
        <v/>
      </c>
      <c r="AE188" s="23">
        <f t="shared" si="335"/>
        <v>16</v>
      </c>
    </row>
    <row r="189" spans="1:31" x14ac:dyDescent="0.35">
      <c r="A189" s="40" t="s">
        <v>428</v>
      </c>
      <c r="B189" s="35" t="s">
        <v>431</v>
      </c>
      <c r="C189" s="21" t="s">
        <v>73</v>
      </c>
      <c r="D189" s="35" t="s">
        <v>36</v>
      </c>
      <c r="E189" s="35" t="s">
        <v>35</v>
      </c>
      <c r="F189" s="21" t="s">
        <v>994</v>
      </c>
      <c r="G189" s="10">
        <v>30</v>
      </c>
      <c r="H189" s="11" t="s">
        <v>24</v>
      </c>
      <c r="I189" s="12">
        <v>30</v>
      </c>
      <c r="J189" s="23">
        <f t="shared" si="328"/>
        <v>6.25</v>
      </c>
      <c r="K189" s="23" t="str">
        <f t="shared" si="329"/>
        <v/>
      </c>
      <c r="L189" s="13">
        <v>30</v>
      </c>
      <c r="M189" s="11" t="s">
        <v>24</v>
      </c>
      <c r="N189" s="14">
        <v>30</v>
      </c>
      <c r="O189" s="23">
        <f t="shared" si="330"/>
        <v>6.25</v>
      </c>
      <c r="P189" s="23" t="str">
        <f t="shared" si="331"/>
        <v/>
      </c>
      <c r="Q189" s="15">
        <v>36</v>
      </c>
      <c r="R189" s="11" t="s">
        <v>24</v>
      </c>
      <c r="S189" s="16">
        <v>36</v>
      </c>
      <c r="T189" s="23">
        <f t="shared" si="332"/>
        <v>9</v>
      </c>
      <c r="U189" s="23" t="str">
        <f t="shared" si="333"/>
        <v/>
      </c>
      <c r="V189" s="17" t="s">
        <v>25</v>
      </c>
      <c r="W189" s="11" t="s">
        <v>24</v>
      </c>
      <c r="X189" s="18" t="s">
        <v>25</v>
      </c>
      <c r="Y189" s="23"/>
      <c r="Z189" s="23"/>
      <c r="AA189" s="19">
        <v>48</v>
      </c>
      <c r="AB189" s="11" t="s">
        <v>24</v>
      </c>
      <c r="AC189" s="20">
        <v>48</v>
      </c>
      <c r="AD189" s="23" t="str">
        <f t="shared" si="334"/>
        <v/>
      </c>
      <c r="AE189" s="23">
        <f t="shared" si="335"/>
        <v>16</v>
      </c>
    </row>
    <row r="190" spans="1:31" x14ac:dyDescent="0.35">
      <c r="A190" s="40" t="s">
        <v>429</v>
      </c>
      <c r="B190" s="35" t="s">
        <v>440</v>
      </c>
      <c r="C190" s="21" t="s">
        <v>73</v>
      </c>
      <c r="D190" s="35" t="s">
        <v>36</v>
      </c>
      <c r="E190" s="35" t="s">
        <v>35</v>
      </c>
      <c r="F190" s="21" t="s">
        <v>994</v>
      </c>
      <c r="G190" s="10">
        <v>30</v>
      </c>
      <c r="H190" s="11" t="s">
        <v>24</v>
      </c>
      <c r="I190" s="12">
        <v>30</v>
      </c>
      <c r="J190" s="23">
        <f t="shared" si="328"/>
        <v>6.25</v>
      </c>
      <c r="K190" s="23" t="str">
        <f t="shared" si="329"/>
        <v/>
      </c>
      <c r="L190" s="13">
        <v>30</v>
      </c>
      <c r="M190" s="11" t="s">
        <v>24</v>
      </c>
      <c r="N190" s="14">
        <v>30</v>
      </c>
      <c r="O190" s="23">
        <f t="shared" si="330"/>
        <v>6.25</v>
      </c>
      <c r="P190" s="23" t="str">
        <f t="shared" si="331"/>
        <v/>
      </c>
      <c r="Q190" s="15">
        <v>36</v>
      </c>
      <c r="R190" s="11" t="s">
        <v>24</v>
      </c>
      <c r="S190" s="16">
        <v>36</v>
      </c>
      <c r="T190" s="23">
        <f t="shared" si="332"/>
        <v>9</v>
      </c>
      <c r="U190" s="23" t="str">
        <f t="shared" si="333"/>
        <v/>
      </c>
      <c r="V190" s="17" t="s">
        <v>25</v>
      </c>
      <c r="W190" s="11" t="s">
        <v>24</v>
      </c>
      <c r="X190" s="18" t="s">
        <v>25</v>
      </c>
      <c r="Y190" s="23"/>
      <c r="Z190" s="23"/>
      <c r="AA190" s="19">
        <v>48</v>
      </c>
      <c r="AB190" s="11" t="s">
        <v>24</v>
      </c>
      <c r="AC190" s="20">
        <v>48</v>
      </c>
      <c r="AD190" s="23" t="str">
        <f t="shared" si="334"/>
        <v/>
      </c>
      <c r="AE190" s="23">
        <f t="shared" si="335"/>
        <v>16</v>
      </c>
    </row>
    <row r="191" spans="1:31" x14ac:dyDescent="0.35">
      <c r="A191" s="40" t="s">
        <v>442</v>
      </c>
      <c r="B191" s="35" t="s">
        <v>441</v>
      </c>
      <c r="C191" s="21" t="s">
        <v>73</v>
      </c>
      <c r="D191" s="35" t="s">
        <v>36</v>
      </c>
      <c r="E191" s="35" t="s">
        <v>35</v>
      </c>
      <c r="F191" s="21" t="s">
        <v>994</v>
      </c>
      <c r="G191" s="10">
        <v>30</v>
      </c>
      <c r="H191" s="11" t="s">
        <v>24</v>
      </c>
      <c r="I191" s="12">
        <v>30</v>
      </c>
      <c r="J191" s="23">
        <f t="shared" si="328"/>
        <v>6.25</v>
      </c>
      <c r="K191" s="23" t="str">
        <f t="shared" si="329"/>
        <v/>
      </c>
      <c r="L191" s="13">
        <v>30</v>
      </c>
      <c r="M191" s="11" t="s">
        <v>24</v>
      </c>
      <c r="N191" s="14">
        <v>30</v>
      </c>
      <c r="O191" s="23">
        <f t="shared" si="330"/>
        <v>6.25</v>
      </c>
      <c r="P191" s="23" t="str">
        <f t="shared" si="331"/>
        <v/>
      </c>
      <c r="Q191" s="15">
        <v>36</v>
      </c>
      <c r="R191" s="11" t="s">
        <v>24</v>
      </c>
      <c r="S191" s="16">
        <v>36</v>
      </c>
      <c r="T191" s="23">
        <f t="shared" si="332"/>
        <v>9</v>
      </c>
      <c r="U191" s="23" t="str">
        <f t="shared" si="333"/>
        <v/>
      </c>
      <c r="V191" s="17" t="s">
        <v>25</v>
      </c>
      <c r="W191" s="11" t="s">
        <v>24</v>
      </c>
      <c r="X191" s="18" t="s">
        <v>25</v>
      </c>
      <c r="Y191" s="23"/>
      <c r="Z191" s="23"/>
      <c r="AA191" s="19">
        <v>48</v>
      </c>
      <c r="AB191" s="11" t="s">
        <v>24</v>
      </c>
      <c r="AC191" s="20">
        <v>48</v>
      </c>
      <c r="AD191" s="23" t="str">
        <f t="shared" si="334"/>
        <v/>
      </c>
      <c r="AE191" s="23">
        <f t="shared" si="335"/>
        <v>16</v>
      </c>
    </row>
    <row r="192" spans="1:31" x14ac:dyDescent="0.35">
      <c r="A192" s="40" t="s">
        <v>443</v>
      </c>
      <c r="B192" s="35" t="s">
        <v>444</v>
      </c>
      <c r="C192" s="21" t="s">
        <v>73</v>
      </c>
      <c r="D192" s="35" t="s">
        <v>36</v>
      </c>
      <c r="E192" s="35" t="s">
        <v>35</v>
      </c>
      <c r="F192" s="21" t="s">
        <v>994</v>
      </c>
      <c r="G192" s="10">
        <v>30</v>
      </c>
      <c r="H192" s="11" t="s">
        <v>24</v>
      </c>
      <c r="I192" s="12">
        <v>30</v>
      </c>
      <c r="J192" s="23">
        <f t="shared" ref="J192" si="352">IF(OR(G192&gt;36,I192&gt;36),"",G192*I192/144)</f>
        <v>6.25</v>
      </c>
      <c r="K192" s="23" t="str">
        <f t="shared" ref="K192" si="353">IF(OR(G192&gt;36,I192&gt;36),G192*I192/144,"")</f>
        <v/>
      </c>
      <c r="L192" s="13">
        <v>30</v>
      </c>
      <c r="M192" s="11" t="s">
        <v>24</v>
      </c>
      <c r="N192" s="14">
        <v>30</v>
      </c>
      <c r="O192" s="23">
        <f t="shared" ref="O192" si="354">IF(OR(L192&gt;36,N192&gt;36),"",L192*N192/144)</f>
        <v>6.25</v>
      </c>
      <c r="P192" s="23" t="str">
        <f t="shared" ref="P192" si="355">IF(OR(L192&gt;36,N192&gt;36),L192*N192/144,"")</f>
        <v/>
      </c>
      <c r="Q192" s="15">
        <v>36</v>
      </c>
      <c r="R192" s="11" t="s">
        <v>24</v>
      </c>
      <c r="S192" s="16">
        <v>36</v>
      </c>
      <c r="T192" s="23">
        <f t="shared" ref="T192" si="356">IF(OR(Q192&gt;36,S192&gt;36),"",Q192*S192/144)</f>
        <v>9</v>
      </c>
      <c r="U192" s="23" t="str">
        <f t="shared" ref="U192" si="357">IF(OR(Q192&gt;36,S192&gt;36),Q192*S192/144,"")</f>
        <v/>
      </c>
      <c r="V192" s="17" t="s">
        <v>25</v>
      </c>
      <c r="W192" s="11" t="s">
        <v>24</v>
      </c>
      <c r="X192" s="18" t="s">
        <v>25</v>
      </c>
      <c r="Y192" s="23"/>
      <c r="Z192" s="23"/>
      <c r="AA192" s="19">
        <v>48</v>
      </c>
      <c r="AB192" s="11" t="s">
        <v>24</v>
      </c>
      <c r="AC192" s="20">
        <v>48</v>
      </c>
      <c r="AD192" s="23" t="str">
        <f t="shared" ref="AD192" si="358">IF(OR(AA192&gt;36,AC192&gt;36),"",AA192*AC192/144)</f>
        <v/>
      </c>
      <c r="AE192" s="23">
        <f t="shared" ref="AE192" si="359">IF(OR(AA192&gt;36,AC192&gt;36),AA192*AC192/144,"")</f>
        <v>16</v>
      </c>
    </row>
    <row r="193" spans="1:31" x14ac:dyDescent="0.35">
      <c r="A193" s="40" t="s">
        <v>446</v>
      </c>
      <c r="B193" s="35" t="s">
        <v>445</v>
      </c>
      <c r="C193" s="21" t="s">
        <v>73</v>
      </c>
      <c r="D193" s="35" t="s">
        <v>36</v>
      </c>
      <c r="E193" s="35" t="s">
        <v>35</v>
      </c>
      <c r="F193" s="21" t="s">
        <v>994</v>
      </c>
      <c r="G193" s="10">
        <v>30</v>
      </c>
      <c r="H193" s="11" t="s">
        <v>24</v>
      </c>
      <c r="I193" s="12">
        <v>30</v>
      </c>
      <c r="J193" s="23">
        <f t="shared" si="328"/>
        <v>6.25</v>
      </c>
      <c r="K193" s="23" t="str">
        <f t="shared" si="329"/>
        <v/>
      </c>
      <c r="L193" s="13">
        <v>30</v>
      </c>
      <c r="M193" s="11" t="s">
        <v>24</v>
      </c>
      <c r="N193" s="14">
        <v>30</v>
      </c>
      <c r="O193" s="23">
        <f t="shared" si="330"/>
        <v>6.25</v>
      </c>
      <c r="P193" s="23" t="str">
        <f t="shared" si="331"/>
        <v/>
      </c>
      <c r="Q193" s="15">
        <v>36</v>
      </c>
      <c r="R193" s="11" t="s">
        <v>24</v>
      </c>
      <c r="S193" s="16">
        <v>36</v>
      </c>
      <c r="T193" s="23">
        <f t="shared" si="332"/>
        <v>9</v>
      </c>
      <c r="U193" s="23" t="str">
        <f t="shared" si="333"/>
        <v/>
      </c>
      <c r="V193" s="17" t="s">
        <v>25</v>
      </c>
      <c r="W193" s="11" t="s">
        <v>24</v>
      </c>
      <c r="X193" s="18" t="s">
        <v>25</v>
      </c>
      <c r="Y193" s="23"/>
      <c r="Z193" s="23"/>
      <c r="AA193" s="19">
        <v>48</v>
      </c>
      <c r="AB193" s="11" t="s">
        <v>24</v>
      </c>
      <c r="AC193" s="20">
        <v>48</v>
      </c>
      <c r="AD193" s="23" t="str">
        <f t="shared" si="334"/>
        <v/>
      </c>
      <c r="AE193" s="23">
        <f t="shared" si="335"/>
        <v>16</v>
      </c>
    </row>
    <row r="194" spans="1:31" x14ac:dyDescent="0.35">
      <c r="A194" s="40" t="s">
        <v>447</v>
      </c>
      <c r="B194" s="35" t="s">
        <v>448</v>
      </c>
      <c r="C194" s="21" t="s">
        <v>73</v>
      </c>
      <c r="D194" s="35" t="s">
        <v>36</v>
      </c>
      <c r="E194" s="35" t="s">
        <v>35</v>
      </c>
      <c r="F194" s="21" t="s">
        <v>994</v>
      </c>
      <c r="G194" s="10">
        <v>30</v>
      </c>
      <c r="H194" s="11" t="s">
        <v>24</v>
      </c>
      <c r="I194" s="12">
        <v>30</v>
      </c>
      <c r="J194" s="23">
        <f t="shared" ref="J194" si="360">IF(OR(G194&gt;36,I194&gt;36),"",G194*I194/144)</f>
        <v>6.25</v>
      </c>
      <c r="K194" s="23" t="str">
        <f t="shared" ref="K194" si="361">IF(OR(G194&gt;36,I194&gt;36),G194*I194/144,"")</f>
        <v/>
      </c>
      <c r="L194" s="13">
        <v>30</v>
      </c>
      <c r="M194" s="11" t="s">
        <v>24</v>
      </c>
      <c r="N194" s="14">
        <v>30</v>
      </c>
      <c r="O194" s="23">
        <f t="shared" ref="O194" si="362">IF(OR(L194&gt;36,N194&gt;36),"",L194*N194/144)</f>
        <v>6.25</v>
      </c>
      <c r="P194" s="23" t="str">
        <f t="shared" ref="P194" si="363">IF(OR(L194&gt;36,N194&gt;36),L194*N194/144,"")</f>
        <v/>
      </c>
      <c r="Q194" s="15">
        <v>36</v>
      </c>
      <c r="R194" s="11" t="s">
        <v>24</v>
      </c>
      <c r="S194" s="16">
        <v>36</v>
      </c>
      <c r="T194" s="23">
        <f t="shared" ref="T194" si="364">IF(OR(Q194&gt;36,S194&gt;36),"",Q194*S194/144)</f>
        <v>9</v>
      </c>
      <c r="U194" s="23" t="str">
        <f t="shared" ref="U194" si="365">IF(OR(Q194&gt;36,S194&gt;36),Q194*S194/144,"")</f>
        <v/>
      </c>
      <c r="V194" s="17" t="s">
        <v>25</v>
      </c>
      <c r="W194" s="11" t="s">
        <v>24</v>
      </c>
      <c r="X194" s="18" t="s">
        <v>25</v>
      </c>
      <c r="Y194" s="23"/>
      <c r="Z194" s="23"/>
      <c r="AA194" s="19">
        <v>48</v>
      </c>
      <c r="AB194" s="11" t="s">
        <v>24</v>
      </c>
      <c r="AC194" s="20">
        <v>48</v>
      </c>
      <c r="AD194" s="23" t="str">
        <f t="shared" ref="AD194" si="366">IF(OR(AA194&gt;36,AC194&gt;36),"",AA194*AC194/144)</f>
        <v/>
      </c>
      <c r="AE194" s="23">
        <f t="shared" ref="AE194" si="367">IF(OR(AA194&gt;36,AC194&gt;36),AA194*AC194/144,"")</f>
        <v>16</v>
      </c>
    </row>
    <row r="195" spans="1:31" x14ac:dyDescent="0.35">
      <c r="A195" s="40" t="s">
        <v>449</v>
      </c>
      <c r="B195" s="35" t="s">
        <v>450</v>
      </c>
      <c r="C195" s="21" t="s">
        <v>73</v>
      </c>
      <c r="D195" s="35" t="s">
        <v>135</v>
      </c>
      <c r="E195" s="35" t="s">
        <v>35</v>
      </c>
      <c r="F195" s="21" t="s">
        <v>994</v>
      </c>
      <c r="G195" s="10">
        <v>30</v>
      </c>
      <c r="H195" s="11" t="s">
        <v>24</v>
      </c>
      <c r="I195" s="12">
        <v>30</v>
      </c>
      <c r="J195" s="23">
        <f t="shared" si="190"/>
        <v>6.25</v>
      </c>
      <c r="K195" s="23" t="str">
        <f t="shared" si="191"/>
        <v/>
      </c>
      <c r="L195" s="13">
        <v>30</v>
      </c>
      <c r="M195" s="11" t="s">
        <v>24</v>
      </c>
      <c r="N195" s="14">
        <v>30</v>
      </c>
      <c r="O195" s="23">
        <f t="shared" si="192"/>
        <v>6.25</v>
      </c>
      <c r="P195" s="23" t="str">
        <f t="shared" si="193"/>
        <v/>
      </c>
      <c r="Q195" s="15">
        <v>48</v>
      </c>
      <c r="R195" s="11" t="s">
        <v>24</v>
      </c>
      <c r="S195" s="16">
        <v>48</v>
      </c>
      <c r="T195" s="23" t="str">
        <f t="shared" si="194"/>
        <v/>
      </c>
      <c r="U195" s="23">
        <f t="shared" si="195"/>
        <v>16</v>
      </c>
      <c r="V195" s="17">
        <v>48</v>
      </c>
      <c r="W195" s="11" t="s">
        <v>24</v>
      </c>
      <c r="X195" s="18">
        <v>48</v>
      </c>
      <c r="Y195" s="23" t="str">
        <f t="shared" si="196"/>
        <v/>
      </c>
      <c r="Z195" s="23">
        <f t="shared" si="197"/>
        <v>16</v>
      </c>
      <c r="AA195" s="19" t="s">
        <v>25</v>
      </c>
      <c r="AB195" s="11" t="s">
        <v>24</v>
      </c>
      <c r="AC195" s="20" t="s">
        <v>25</v>
      </c>
      <c r="AD195" s="23"/>
      <c r="AE195" s="23"/>
    </row>
    <row r="196" spans="1:31" ht="29" x14ac:dyDescent="0.35">
      <c r="A196" s="40" t="s">
        <v>453</v>
      </c>
      <c r="B196" s="35" t="s">
        <v>451</v>
      </c>
      <c r="C196" s="21" t="s">
        <v>73</v>
      </c>
      <c r="D196" s="35" t="s">
        <v>467</v>
      </c>
      <c r="E196" s="35" t="s">
        <v>35</v>
      </c>
      <c r="F196" s="21" t="s">
        <v>994</v>
      </c>
      <c r="G196" s="10">
        <v>30</v>
      </c>
      <c r="H196" s="11" t="s">
        <v>24</v>
      </c>
      <c r="I196" s="12">
        <v>30</v>
      </c>
      <c r="J196" s="23">
        <f t="shared" ref="J196:J197" si="368">IF(OR(G196&gt;36,I196&gt;36),"",G196*I196/144)</f>
        <v>6.25</v>
      </c>
      <c r="K196" s="23" t="str">
        <f t="shared" ref="K196:K197" si="369">IF(OR(G196&gt;36,I196&gt;36),G196*I196/144,"")</f>
        <v/>
      </c>
      <c r="L196" s="13">
        <v>30</v>
      </c>
      <c r="M196" s="11" t="s">
        <v>24</v>
      </c>
      <c r="N196" s="14">
        <v>30</v>
      </c>
      <c r="O196" s="23">
        <f t="shared" ref="O196:O197" si="370">IF(OR(L196&gt;36,N196&gt;36),"",L196*N196/144)</f>
        <v>6.25</v>
      </c>
      <c r="P196" s="23" t="str">
        <f t="shared" ref="P196:P197" si="371">IF(OR(L196&gt;36,N196&gt;36),L196*N196/144,"")</f>
        <v/>
      </c>
      <c r="Q196" s="15">
        <v>48</v>
      </c>
      <c r="R196" s="11" t="s">
        <v>24</v>
      </c>
      <c r="S196" s="16">
        <v>48</v>
      </c>
      <c r="T196" s="23" t="str">
        <f t="shared" ref="T196:T197" si="372">IF(OR(Q196&gt;36,S196&gt;36),"",Q196*S196/144)</f>
        <v/>
      </c>
      <c r="U196" s="23">
        <f t="shared" ref="U196:U197" si="373">IF(OR(Q196&gt;36,S196&gt;36),Q196*S196/144,"")</f>
        <v>16</v>
      </c>
      <c r="V196" s="17">
        <v>48</v>
      </c>
      <c r="W196" s="11" t="s">
        <v>24</v>
      </c>
      <c r="X196" s="18">
        <v>48</v>
      </c>
      <c r="Y196" s="23" t="str">
        <f t="shared" ref="Y196:Y197" si="374">IF(OR(V196&gt;36,X196&gt;36),"",V196*X196/144)</f>
        <v/>
      </c>
      <c r="Z196" s="23">
        <f t="shared" ref="Z196:Z197" si="375">IF(OR(V196&gt;36,X196&gt;36),V196*X196/144,"")</f>
        <v>16</v>
      </c>
      <c r="AA196" s="19" t="s">
        <v>25</v>
      </c>
      <c r="AB196" s="11" t="s">
        <v>24</v>
      </c>
      <c r="AC196" s="20" t="s">
        <v>25</v>
      </c>
      <c r="AD196" s="23"/>
      <c r="AE196" s="23"/>
    </row>
    <row r="197" spans="1:31" ht="29" x14ac:dyDescent="0.35">
      <c r="A197" s="40" t="s">
        <v>454</v>
      </c>
      <c r="B197" s="35" t="s">
        <v>452</v>
      </c>
      <c r="C197" s="21" t="s">
        <v>73</v>
      </c>
      <c r="D197" s="35" t="s">
        <v>468</v>
      </c>
      <c r="E197" s="35" t="s">
        <v>35</v>
      </c>
      <c r="F197" s="21" t="s">
        <v>994</v>
      </c>
      <c r="G197" s="10">
        <v>30</v>
      </c>
      <c r="H197" s="11" t="s">
        <v>24</v>
      </c>
      <c r="I197" s="12">
        <v>30</v>
      </c>
      <c r="J197" s="23">
        <f t="shared" si="368"/>
        <v>6.25</v>
      </c>
      <c r="K197" s="23" t="str">
        <f t="shared" si="369"/>
        <v/>
      </c>
      <c r="L197" s="13">
        <v>30</v>
      </c>
      <c r="M197" s="11" t="s">
        <v>24</v>
      </c>
      <c r="N197" s="14">
        <v>30</v>
      </c>
      <c r="O197" s="23">
        <f t="shared" si="370"/>
        <v>6.25</v>
      </c>
      <c r="P197" s="23" t="str">
        <f t="shared" si="371"/>
        <v/>
      </c>
      <c r="Q197" s="15">
        <v>48</v>
      </c>
      <c r="R197" s="11" t="s">
        <v>24</v>
      </c>
      <c r="S197" s="16">
        <v>48</v>
      </c>
      <c r="T197" s="23" t="str">
        <f t="shared" si="372"/>
        <v/>
      </c>
      <c r="U197" s="23">
        <f t="shared" si="373"/>
        <v>16</v>
      </c>
      <c r="V197" s="17">
        <v>48</v>
      </c>
      <c r="W197" s="11" t="s">
        <v>24</v>
      </c>
      <c r="X197" s="18">
        <v>48</v>
      </c>
      <c r="Y197" s="23" t="str">
        <f t="shared" si="374"/>
        <v/>
      </c>
      <c r="Z197" s="23">
        <f t="shared" si="375"/>
        <v>16</v>
      </c>
      <c r="AA197" s="19" t="s">
        <v>25</v>
      </c>
      <c r="AB197" s="11" t="s">
        <v>24</v>
      </c>
      <c r="AC197" s="20" t="s">
        <v>25</v>
      </c>
      <c r="AD197" s="23"/>
      <c r="AE197" s="23"/>
    </row>
    <row r="198" spans="1:31" x14ac:dyDescent="0.35">
      <c r="A198" s="40" t="s">
        <v>456</v>
      </c>
      <c r="B198" s="35" t="s">
        <v>455</v>
      </c>
      <c r="C198" s="21" t="s">
        <v>73</v>
      </c>
      <c r="D198" s="35" t="s">
        <v>36</v>
      </c>
      <c r="E198" s="35" t="s">
        <v>35</v>
      </c>
      <c r="F198" s="21" t="s">
        <v>994</v>
      </c>
      <c r="G198" s="10">
        <v>36</v>
      </c>
      <c r="H198" s="11" t="s">
        <v>24</v>
      </c>
      <c r="I198" s="12">
        <v>36</v>
      </c>
      <c r="J198" s="23">
        <f t="shared" ref="J198:J248" si="376">IF(OR(G198&gt;36,I198&gt;36),"",G198*I198/144)</f>
        <v>9</v>
      </c>
      <c r="K198" s="23" t="str">
        <f t="shared" ref="K198:K248" si="377">IF(OR(G198&gt;36,I198&gt;36),G198*I198/144,"")</f>
        <v/>
      </c>
      <c r="L198" s="13">
        <v>36</v>
      </c>
      <c r="M198" s="11" t="s">
        <v>24</v>
      </c>
      <c r="N198" s="14">
        <v>36</v>
      </c>
      <c r="O198" s="23">
        <f t="shared" ref="O198:O248" si="378">IF(OR(L198&gt;36,N198&gt;36),"",L198*N198/144)</f>
        <v>9</v>
      </c>
      <c r="P198" s="23" t="str">
        <f t="shared" ref="P198:P248" si="379">IF(OR(L198&gt;36,N198&gt;36),L198*N198/144,"")</f>
        <v/>
      </c>
      <c r="Q198" s="15">
        <v>48</v>
      </c>
      <c r="R198" s="11" t="s">
        <v>24</v>
      </c>
      <c r="S198" s="16">
        <v>48</v>
      </c>
      <c r="T198" s="23" t="str">
        <f t="shared" ref="T198:T248" si="380">IF(OR(Q198&gt;36,S198&gt;36),"",Q198*S198/144)</f>
        <v/>
      </c>
      <c r="U198" s="23">
        <f t="shared" ref="U198:U248" si="381">IF(OR(Q198&gt;36,S198&gt;36),Q198*S198/144,"")</f>
        <v>16</v>
      </c>
      <c r="V198" s="17">
        <v>48</v>
      </c>
      <c r="W198" s="11" t="s">
        <v>24</v>
      </c>
      <c r="X198" s="18">
        <v>48</v>
      </c>
      <c r="Y198" s="23" t="str">
        <f t="shared" ref="Y198:Y248" si="382">IF(OR(V198&gt;36,X198&gt;36),"",V198*X198/144)</f>
        <v/>
      </c>
      <c r="Z198" s="23">
        <f t="shared" ref="Z198:Z248" si="383">IF(OR(V198&gt;36,X198&gt;36),V198*X198/144,"")</f>
        <v>16</v>
      </c>
      <c r="AA198" s="19" t="s">
        <v>25</v>
      </c>
      <c r="AB198" s="11" t="s">
        <v>24</v>
      </c>
      <c r="AC198" s="20" t="s">
        <v>25</v>
      </c>
      <c r="AD198" s="23"/>
      <c r="AE198" s="23"/>
    </row>
    <row r="199" spans="1:31" ht="29" x14ac:dyDescent="0.35">
      <c r="A199" s="40" t="s">
        <v>457</v>
      </c>
      <c r="B199" s="35" t="s">
        <v>458</v>
      </c>
      <c r="C199" s="21" t="s">
        <v>73</v>
      </c>
      <c r="D199" s="35" t="s">
        <v>469</v>
      </c>
      <c r="E199" s="35" t="s">
        <v>35</v>
      </c>
      <c r="F199" s="21" t="s">
        <v>994</v>
      </c>
      <c r="G199" s="10">
        <v>36</v>
      </c>
      <c r="H199" s="11" t="s">
        <v>24</v>
      </c>
      <c r="I199" s="12">
        <v>36</v>
      </c>
      <c r="J199" s="23">
        <f t="shared" ref="J199:J200" si="384">IF(OR(G199&gt;36,I199&gt;36),"",G199*I199/144)</f>
        <v>9</v>
      </c>
      <c r="K199" s="23" t="str">
        <f t="shared" ref="K199:K200" si="385">IF(OR(G199&gt;36,I199&gt;36),G199*I199/144,"")</f>
        <v/>
      </c>
      <c r="L199" s="13">
        <v>36</v>
      </c>
      <c r="M199" s="11" t="s">
        <v>24</v>
      </c>
      <c r="N199" s="14">
        <v>36</v>
      </c>
      <c r="O199" s="23">
        <f t="shared" ref="O199:O200" si="386">IF(OR(L199&gt;36,N199&gt;36),"",L199*N199/144)</f>
        <v>9</v>
      </c>
      <c r="P199" s="23" t="str">
        <f t="shared" ref="P199:P200" si="387">IF(OR(L199&gt;36,N199&gt;36),L199*N199/144,"")</f>
        <v/>
      </c>
      <c r="Q199" s="15">
        <v>48</v>
      </c>
      <c r="R199" s="11" t="s">
        <v>24</v>
      </c>
      <c r="S199" s="16">
        <v>48</v>
      </c>
      <c r="T199" s="23" t="str">
        <f t="shared" ref="T199:T200" si="388">IF(OR(Q199&gt;36,S199&gt;36),"",Q199*S199/144)</f>
        <v/>
      </c>
      <c r="U199" s="23">
        <f t="shared" ref="U199:U200" si="389">IF(OR(Q199&gt;36,S199&gt;36),Q199*S199/144,"")</f>
        <v>16</v>
      </c>
      <c r="V199" s="17">
        <v>48</v>
      </c>
      <c r="W199" s="11" t="s">
        <v>24</v>
      </c>
      <c r="X199" s="18">
        <v>48</v>
      </c>
      <c r="Y199" s="23" t="str">
        <f t="shared" ref="Y199:Y200" si="390">IF(OR(V199&gt;36,X199&gt;36),"",V199*X199/144)</f>
        <v/>
      </c>
      <c r="Z199" s="23">
        <f t="shared" ref="Z199:Z200" si="391">IF(OR(V199&gt;36,X199&gt;36),V199*X199/144,"")</f>
        <v>16</v>
      </c>
      <c r="AA199" s="19" t="s">
        <v>25</v>
      </c>
      <c r="AB199" s="11" t="s">
        <v>24</v>
      </c>
      <c r="AC199" s="20" t="s">
        <v>25</v>
      </c>
      <c r="AD199" s="23"/>
      <c r="AE199" s="23"/>
    </row>
    <row r="200" spans="1:31" x14ac:dyDescent="0.35">
      <c r="A200" s="40" t="s">
        <v>459</v>
      </c>
      <c r="B200" s="35" t="s">
        <v>460</v>
      </c>
      <c r="C200" s="21" t="s">
        <v>73</v>
      </c>
      <c r="D200" s="35" t="s">
        <v>36</v>
      </c>
      <c r="E200" s="35" t="s">
        <v>35</v>
      </c>
      <c r="F200" s="21" t="s">
        <v>994</v>
      </c>
      <c r="G200" s="10">
        <v>36</v>
      </c>
      <c r="H200" s="11" t="s">
        <v>24</v>
      </c>
      <c r="I200" s="12">
        <v>36</v>
      </c>
      <c r="J200" s="23">
        <f t="shared" si="384"/>
        <v>9</v>
      </c>
      <c r="K200" s="23" t="str">
        <f t="shared" si="385"/>
        <v/>
      </c>
      <c r="L200" s="13">
        <v>36</v>
      </c>
      <c r="M200" s="11" t="s">
        <v>24</v>
      </c>
      <c r="N200" s="14">
        <v>36</v>
      </c>
      <c r="O200" s="23">
        <f t="shared" si="386"/>
        <v>9</v>
      </c>
      <c r="P200" s="23" t="str">
        <f t="shared" si="387"/>
        <v/>
      </c>
      <c r="Q200" s="15">
        <v>48</v>
      </c>
      <c r="R200" s="11" t="s">
        <v>24</v>
      </c>
      <c r="S200" s="16">
        <v>48</v>
      </c>
      <c r="T200" s="23" t="str">
        <f t="shared" si="388"/>
        <v/>
      </c>
      <c r="U200" s="23">
        <f t="shared" si="389"/>
        <v>16</v>
      </c>
      <c r="V200" s="17">
        <v>48</v>
      </c>
      <c r="W200" s="11" t="s">
        <v>24</v>
      </c>
      <c r="X200" s="18">
        <v>48</v>
      </c>
      <c r="Y200" s="23" t="str">
        <f t="shared" si="390"/>
        <v/>
      </c>
      <c r="Z200" s="23">
        <f t="shared" si="391"/>
        <v>16</v>
      </c>
      <c r="AA200" s="19" t="s">
        <v>25</v>
      </c>
      <c r="AB200" s="11" t="s">
        <v>24</v>
      </c>
      <c r="AC200" s="20" t="s">
        <v>25</v>
      </c>
      <c r="AD200" s="23"/>
      <c r="AE200" s="23"/>
    </row>
    <row r="201" spans="1:31" x14ac:dyDescent="0.35">
      <c r="A201" s="40" t="s">
        <v>461</v>
      </c>
      <c r="B201" s="35" t="s">
        <v>464</v>
      </c>
      <c r="C201" s="21" t="s">
        <v>73</v>
      </c>
      <c r="D201" s="35" t="s">
        <v>36</v>
      </c>
      <c r="E201" s="35" t="s">
        <v>35</v>
      </c>
      <c r="F201" s="21" t="s">
        <v>994</v>
      </c>
      <c r="G201" s="10">
        <v>36</v>
      </c>
      <c r="H201" s="11" t="s">
        <v>24</v>
      </c>
      <c r="I201" s="12">
        <v>36</v>
      </c>
      <c r="J201" s="23">
        <f t="shared" si="376"/>
        <v>9</v>
      </c>
      <c r="K201" s="23" t="str">
        <f t="shared" si="377"/>
        <v/>
      </c>
      <c r="L201" s="13">
        <v>36</v>
      </c>
      <c r="M201" s="11" t="s">
        <v>24</v>
      </c>
      <c r="N201" s="14">
        <v>36</v>
      </c>
      <c r="O201" s="23">
        <f t="shared" si="378"/>
        <v>9</v>
      </c>
      <c r="P201" s="23" t="str">
        <f t="shared" si="379"/>
        <v/>
      </c>
      <c r="Q201" s="15">
        <v>48</v>
      </c>
      <c r="R201" s="11" t="s">
        <v>24</v>
      </c>
      <c r="S201" s="16">
        <v>48</v>
      </c>
      <c r="T201" s="23" t="str">
        <f t="shared" si="380"/>
        <v/>
      </c>
      <c r="U201" s="23">
        <f t="shared" si="381"/>
        <v>16</v>
      </c>
      <c r="V201" s="17" t="s">
        <v>25</v>
      </c>
      <c r="W201" s="11" t="s">
        <v>24</v>
      </c>
      <c r="X201" s="18" t="s">
        <v>25</v>
      </c>
      <c r="Y201" s="23"/>
      <c r="Z201" s="23"/>
      <c r="AA201" s="19">
        <v>60</v>
      </c>
      <c r="AB201" s="11" t="s">
        <v>24</v>
      </c>
      <c r="AC201" s="20">
        <v>60</v>
      </c>
      <c r="AD201" s="23" t="str">
        <f t="shared" ref="AD201:AD248" si="392">IF(OR(AA201&gt;36,AC201&gt;36),"",AA201*AC201/144)</f>
        <v/>
      </c>
      <c r="AE201" s="23">
        <f t="shared" ref="AE201:AE248" si="393">IF(OR(AA201&gt;36,AC201&gt;36),AA201*AC201/144,"")</f>
        <v>25</v>
      </c>
    </row>
    <row r="202" spans="1:31" x14ac:dyDescent="0.35">
      <c r="A202" s="40" t="s">
        <v>462</v>
      </c>
      <c r="B202" s="35" t="s">
        <v>465</v>
      </c>
      <c r="C202" s="21" t="s">
        <v>73</v>
      </c>
      <c r="D202" s="35" t="s">
        <v>36</v>
      </c>
      <c r="E202" s="35" t="s">
        <v>35</v>
      </c>
      <c r="F202" s="21" t="s">
        <v>994</v>
      </c>
      <c r="G202" s="10">
        <v>36</v>
      </c>
      <c r="H202" s="11" t="s">
        <v>24</v>
      </c>
      <c r="I202" s="12">
        <v>36</v>
      </c>
      <c r="J202" s="23">
        <f t="shared" ref="J202" si="394">IF(OR(G202&gt;36,I202&gt;36),"",G202*I202/144)</f>
        <v>9</v>
      </c>
      <c r="K202" s="23" t="str">
        <f t="shared" ref="K202" si="395">IF(OR(G202&gt;36,I202&gt;36),G202*I202/144,"")</f>
        <v/>
      </c>
      <c r="L202" s="13">
        <v>36</v>
      </c>
      <c r="M202" s="11" t="s">
        <v>24</v>
      </c>
      <c r="N202" s="14">
        <v>36</v>
      </c>
      <c r="O202" s="23">
        <f t="shared" si="378"/>
        <v>9</v>
      </c>
      <c r="P202" s="23" t="str">
        <f t="shared" si="379"/>
        <v/>
      </c>
      <c r="Q202" s="15" t="s">
        <v>25</v>
      </c>
      <c r="R202" s="11" t="s">
        <v>24</v>
      </c>
      <c r="S202" s="16" t="s">
        <v>25</v>
      </c>
      <c r="T202" s="23"/>
      <c r="U202" s="23"/>
      <c r="V202" s="17" t="s">
        <v>25</v>
      </c>
      <c r="W202" s="11" t="s">
        <v>24</v>
      </c>
      <c r="X202" s="18" t="s">
        <v>25</v>
      </c>
      <c r="Y202" s="23"/>
      <c r="Z202" s="23"/>
      <c r="AA202" s="19" t="s">
        <v>25</v>
      </c>
      <c r="AB202" s="11" t="s">
        <v>24</v>
      </c>
      <c r="AC202" s="20" t="s">
        <v>25</v>
      </c>
      <c r="AD202" s="23"/>
      <c r="AE202" s="23"/>
    </row>
    <row r="203" spans="1:31" ht="29" x14ac:dyDescent="0.35">
      <c r="A203" s="40" t="s">
        <v>463</v>
      </c>
      <c r="B203" s="35" t="s">
        <v>466</v>
      </c>
      <c r="C203" s="21" t="s">
        <v>73</v>
      </c>
      <c r="D203" s="35" t="s">
        <v>36</v>
      </c>
      <c r="E203" s="35" t="s">
        <v>35</v>
      </c>
      <c r="F203" s="21" t="s">
        <v>994</v>
      </c>
      <c r="G203" s="10">
        <v>36</v>
      </c>
      <c r="H203" s="11" t="s">
        <v>24</v>
      </c>
      <c r="I203" s="12">
        <v>36</v>
      </c>
      <c r="J203" s="23">
        <f t="shared" ref="J203" si="396">IF(OR(G203&gt;36,I203&gt;36),"",G203*I203/144)</f>
        <v>9</v>
      </c>
      <c r="K203" s="23" t="str">
        <f t="shared" ref="K203" si="397">IF(OR(G203&gt;36,I203&gt;36),G203*I203/144,"")</f>
        <v/>
      </c>
      <c r="L203" s="13">
        <v>36</v>
      </c>
      <c r="M203" s="11" t="s">
        <v>24</v>
      </c>
      <c r="N203" s="14">
        <v>36</v>
      </c>
      <c r="O203" s="23">
        <f t="shared" ref="O203" si="398">IF(OR(L203&gt;36,N203&gt;36),"",L203*N203/144)</f>
        <v>9</v>
      </c>
      <c r="P203" s="23" t="str">
        <f t="shared" ref="P203" si="399">IF(OR(L203&gt;36,N203&gt;36),L203*N203/144,"")</f>
        <v/>
      </c>
      <c r="Q203" s="15" t="s">
        <v>25</v>
      </c>
      <c r="R203" s="11" t="s">
        <v>24</v>
      </c>
      <c r="S203" s="16" t="s">
        <v>25</v>
      </c>
      <c r="T203" s="23"/>
      <c r="U203" s="23"/>
      <c r="V203" s="17" t="s">
        <v>25</v>
      </c>
      <c r="W203" s="11" t="s">
        <v>24</v>
      </c>
      <c r="X203" s="18" t="s">
        <v>25</v>
      </c>
      <c r="Y203" s="23"/>
      <c r="Z203" s="23"/>
      <c r="AA203" s="19" t="s">
        <v>25</v>
      </c>
      <c r="AB203" s="11" t="s">
        <v>24</v>
      </c>
      <c r="AC203" s="20" t="s">
        <v>25</v>
      </c>
      <c r="AD203" s="23"/>
      <c r="AE203" s="23"/>
    </row>
    <row r="204" spans="1:31" x14ac:dyDescent="0.35">
      <c r="A204" s="40" t="s">
        <v>471</v>
      </c>
      <c r="B204" s="35" t="s">
        <v>472</v>
      </c>
      <c r="C204" s="21" t="s">
        <v>73</v>
      </c>
      <c r="D204" s="35" t="s">
        <v>36</v>
      </c>
      <c r="E204" s="35" t="s">
        <v>35</v>
      </c>
      <c r="F204" s="21" t="s">
        <v>994</v>
      </c>
      <c r="G204" s="10">
        <v>36</v>
      </c>
      <c r="H204" s="11" t="s">
        <v>24</v>
      </c>
      <c r="I204" s="12">
        <v>36</v>
      </c>
      <c r="J204" s="23">
        <f t="shared" si="376"/>
        <v>9</v>
      </c>
      <c r="K204" s="23" t="str">
        <f t="shared" si="377"/>
        <v/>
      </c>
      <c r="L204" s="13">
        <v>36</v>
      </c>
      <c r="M204" s="11" t="s">
        <v>24</v>
      </c>
      <c r="N204" s="14">
        <v>36</v>
      </c>
      <c r="O204" s="23">
        <f t="shared" si="378"/>
        <v>9</v>
      </c>
      <c r="P204" s="23" t="str">
        <f t="shared" si="379"/>
        <v/>
      </c>
      <c r="Q204" s="15">
        <v>48</v>
      </c>
      <c r="R204" s="11" t="s">
        <v>24</v>
      </c>
      <c r="S204" s="16">
        <v>48</v>
      </c>
      <c r="T204" s="23" t="str">
        <f t="shared" si="380"/>
        <v/>
      </c>
      <c r="U204" s="23">
        <f t="shared" si="381"/>
        <v>16</v>
      </c>
      <c r="V204" s="17">
        <v>48</v>
      </c>
      <c r="W204" s="11" t="s">
        <v>24</v>
      </c>
      <c r="X204" s="18">
        <v>48</v>
      </c>
      <c r="Y204" s="23" t="str">
        <f t="shared" si="382"/>
        <v/>
      </c>
      <c r="Z204" s="23">
        <f t="shared" si="383"/>
        <v>16</v>
      </c>
      <c r="AA204" s="19" t="s">
        <v>25</v>
      </c>
      <c r="AB204" s="11" t="s">
        <v>24</v>
      </c>
      <c r="AC204" s="20" t="s">
        <v>25</v>
      </c>
      <c r="AD204" s="23"/>
      <c r="AE204" s="23"/>
    </row>
    <row r="205" spans="1:31" x14ac:dyDescent="0.35">
      <c r="A205" s="40" t="s">
        <v>473</v>
      </c>
      <c r="B205" s="35" t="s">
        <v>470</v>
      </c>
      <c r="C205" s="21" t="s">
        <v>73</v>
      </c>
      <c r="D205" s="35" t="s">
        <v>36</v>
      </c>
      <c r="E205" s="35" t="s">
        <v>35</v>
      </c>
      <c r="F205" s="21" t="s">
        <v>994</v>
      </c>
      <c r="G205" s="10">
        <v>36</v>
      </c>
      <c r="H205" s="11" t="s">
        <v>24</v>
      </c>
      <c r="I205" s="12">
        <v>36</v>
      </c>
      <c r="J205" s="23">
        <f t="shared" ref="J205:J209" si="400">IF(OR(G205&gt;36,I205&gt;36),"",G205*I205/144)</f>
        <v>9</v>
      </c>
      <c r="K205" s="23" t="str">
        <f t="shared" ref="K205:K209" si="401">IF(OR(G205&gt;36,I205&gt;36),G205*I205/144,"")</f>
        <v/>
      </c>
      <c r="L205" s="13">
        <v>36</v>
      </c>
      <c r="M205" s="11" t="s">
        <v>24</v>
      </c>
      <c r="N205" s="14">
        <v>36</v>
      </c>
      <c r="O205" s="23">
        <f t="shared" ref="O205:O209" si="402">IF(OR(L205&gt;36,N205&gt;36),"",L205*N205/144)</f>
        <v>9</v>
      </c>
      <c r="P205" s="23" t="str">
        <f t="shared" ref="P205:P209" si="403">IF(OR(L205&gt;36,N205&gt;36),L205*N205/144,"")</f>
        <v/>
      </c>
      <c r="Q205" s="15">
        <v>48</v>
      </c>
      <c r="R205" s="11" t="s">
        <v>24</v>
      </c>
      <c r="S205" s="16">
        <v>48</v>
      </c>
      <c r="T205" s="23" t="str">
        <f t="shared" ref="T205:T209" si="404">IF(OR(Q205&gt;36,S205&gt;36),"",Q205*S205/144)</f>
        <v/>
      </c>
      <c r="U205" s="23">
        <f t="shared" ref="U205:U209" si="405">IF(OR(Q205&gt;36,S205&gt;36),Q205*S205/144,"")</f>
        <v>16</v>
      </c>
      <c r="V205" s="17">
        <v>48</v>
      </c>
      <c r="W205" s="11" t="s">
        <v>24</v>
      </c>
      <c r="X205" s="18">
        <v>48</v>
      </c>
      <c r="Y205" s="23" t="str">
        <f t="shared" ref="Y205:Y209" si="406">IF(OR(V205&gt;36,X205&gt;36),"",V205*X205/144)</f>
        <v/>
      </c>
      <c r="Z205" s="23">
        <f t="shared" ref="Z205:Z209" si="407">IF(OR(V205&gt;36,X205&gt;36),V205*X205/144,"")</f>
        <v>16</v>
      </c>
      <c r="AA205" s="19" t="s">
        <v>25</v>
      </c>
      <c r="AB205" s="11" t="s">
        <v>24</v>
      </c>
      <c r="AC205" s="20" t="s">
        <v>25</v>
      </c>
      <c r="AD205" s="23"/>
      <c r="AE205" s="23"/>
    </row>
    <row r="206" spans="1:31" x14ac:dyDescent="0.35">
      <c r="A206" s="40" t="s">
        <v>474</v>
      </c>
      <c r="B206" s="35" t="s">
        <v>476</v>
      </c>
      <c r="C206" s="21" t="s">
        <v>73</v>
      </c>
      <c r="D206" s="35" t="s">
        <v>36</v>
      </c>
      <c r="E206" s="35" t="s">
        <v>35</v>
      </c>
      <c r="F206" s="21" t="s">
        <v>994</v>
      </c>
      <c r="G206" s="10">
        <v>36</v>
      </c>
      <c r="H206" s="11" t="s">
        <v>24</v>
      </c>
      <c r="I206" s="12">
        <v>36</v>
      </c>
      <c r="J206" s="23">
        <f t="shared" si="400"/>
        <v>9</v>
      </c>
      <c r="K206" s="23" t="str">
        <f t="shared" si="401"/>
        <v/>
      </c>
      <c r="L206" s="13">
        <v>36</v>
      </c>
      <c r="M206" s="11" t="s">
        <v>24</v>
      </c>
      <c r="N206" s="14">
        <v>36</v>
      </c>
      <c r="O206" s="23">
        <f t="shared" si="402"/>
        <v>9</v>
      </c>
      <c r="P206" s="23" t="str">
        <f t="shared" si="403"/>
        <v/>
      </c>
      <c r="Q206" s="15">
        <v>48</v>
      </c>
      <c r="R206" s="11" t="s">
        <v>24</v>
      </c>
      <c r="S206" s="16">
        <v>48</v>
      </c>
      <c r="T206" s="23" t="str">
        <f t="shared" si="404"/>
        <v/>
      </c>
      <c r="U206" s="23">
        <f t="shared" si="405"/>
        <v>16</v>
      </c>
      <c r="V206" s="17">
        <v>48</v>
      </c>
      <c r="W206" s="11" t="s">
        <v>24</v>
      </c>
      <c r="X206" s="18">
        <v>48</v>
      </c>
      <c r="Y206" s="23" t="str">
        <f t="shared" si="406"/>
        <v/>
      </c>
      <c r="Z206" s="23">
        <f t="shared" si="407"/>
        <v>16</v>
      </c>
      <c r="AA206" s="19" t="s">
        <v>25</v>
      </c>
      <c r="AB206" s="11" t="s">
        <v>24</v>
      </c>
      <c r="AC206" s="20" t="s">
        <v>25</v>
      </c>
      <c r="AD206" s="23"/>
      <c r="AE206" s="23"/>
    </row>
    <row r="207" spans="1:31" x14ac:dyDescent="0.35">
      <c r="A207" s="40" t="s">
        <v>475</v>
      </c>
      <c r="B207" s="35" t="s">
        <v>477</v>
      </c>
      <c r="C207" s="21" t="s">
        <v>73</v>
      </c>
      <c r="D207" s="35" t="s">
        <v>36</v>
      </c>
      <c r="E207" s="35" t="s">
        <v>35</v>
      </c>
      <c r="F207" s="21" t="s">
        <v>994</v>
      </c>
      <c r="G207" s="10">
        <v>36</v>
      </c>
      <c r="H207" s="11" t="s">
        <v>24</v>
      </c>
      <c r="I207" s="12">
        <v>36</v>
      </c>
      <c r="J207" s="23">
        <f t="shared" si="400"/>
        <v>9</v>
      </c>
      <c r="K207" s="23" t="str">
        <f t="shared" si="401"/>
        <v/>
      </c>
      <c r="L207" s="13">
        <v>36</v>
      </c>
      <c r="M207" s="11" t="s">
        <v>24</v>
      </c>
      <c r="N207" s="14">
        <v>36</v>
      </c>
      <c r="O207" s="23">
        <f t="shared" si="402"/>
        <v>9</v>
      </c>
      <c r="P207" s="23" t="str">
        <f t="shared" si="403"/>
        <v/>
      </c>
      <c r="Q207" s="15">
        <v>48</v>
      </c>
      <c r="R207" s="11" t="s">
        <v>24</v>
      </c>
      <c r="S207" s="16">
        <v>48</v>
      </c>
      <c r="T207" s="23" t="str">
        <f t="shared" si="404"/>
        <v/>
      </c>
      <c r="U207" s="23">
        <f t="shared" si="405"/>
        <v>16</v>
      </c>
      <c r="V207" s="17">
        <v>48</v>
      </c>
      <c r="W207" s="11" t="s">
        <v>24</v>
      </c>
      <c r="X207" s="18">
        <v>48</v>
      </c>
      <c r="Y207" s="23" t="str">
        <f t="shared" si="406"/>
        <v/>
      </c>
      <c r="Z207" s="23">
        <f t="shared" si="407"/>
        <v>16</v>
      </c>
      <c r="AA207" s="19" t="s">
        <v>25</v>
      </c>
      <c r="AB207" s="11" t="s">
        <v>24</v>
      </c>
      <c r="AC207" s="20" t="s">
        <v>25</v>
      </c>
      <c r="AD207" s="23"/>
      <c r="AE207" s="23"/>
    </row>
    <row r="208" spans="1:31" x14ac:dyDescent="0.35">
      <c r="A208" s="40" t="s">
        <v>478</v>
      </c>
      <c r="B208" s="35" t="s">
        <v>480</v>
      </c>
      <c r="C208" s="21" t="s">
        <v>73</v>
      </c>
      <c r="D208" s="35" t="s">
        <v>36</v>
      </c>
      <c r="E208" s="35" t="s">
        <v>35</v>
      </c>
      <c r="F208" s="21" t="s">
        <v>994</v>
      </c>
      <c r="G208" s="10">
        <v>36</v>
      </c>
      <c r="H208" s="11" t="s">
        <v>24</v>
      </c>
      <c r="I208" s="12">
        <v>36</v>
      </c>
      <c r="J208" s="23">
        <f t="shared" si="400"/>
        <v>9</v>
      </c>
      <c r="K208" s="23" t="str">
        <f t="shared" si="401"/>
        <v/>
      </c>
      <c r="L208" s="13">
        <v>36</v>
      </c>
      <c r="M208" s="11" t="s">
        <v>24</v>
      </c>
      <c r="N208" s="14">
        <v>36</v>
      </c>
      <c r="O208" s="23">
        <f t="shared" si="402"/>
        <v>9</v>
      </c>
      <c r="P208" s="23" t="str">
        <f t="shared" si="403"/>
        <v/>
      </c>
      <c r="Q208" s="15">
        <v>48</v>
      </c>
      <c r="R208" s="11" t="s">
        <v>24</v>
      </c>
      <c r="S208" s="16">
        <v>48</v>
      </c>
      <c r="T208" s="23" t="str">
        <f t="shared" si="404"/>
        <v/>
      </c>
      <c r="U208" s="23">
        <f t="shared" si="405"/>
        <v>16</v>
      </c>
      <c r="V208" s="17">
        <v>48</v>
      </c>
      <c r="W208" s="11" t="s">
        <v>24</v>
      </c>
      <c r="X208" s="18">
        <v>48</v>
      </c>
      <c r="Y208" s="23" t="str">
        <f t="shared" si="406"/>
        <v/>
      </c>
      <c r="Z208" s="23">
        <f t="shared" si="407"/>
        <v>16</v>
      </c>
      <c r="AA208" s="19" t="s">
        <v>25</v>
      </c>
      <c r="AB208" s="11" t="s">
        <v>24</v>
      </c>
      <c r="AC208" s="20" t="s">
        <v>25</v>
      </c>
      <c r="AD208" s="23"/>
      <c r="AE208" s="23"/>
    </row>
    <row r="209" spans="1:31" x14ac:dyDescent="0.35">
      <c r="A209" s="40" t="s">
        <v>479</v>
      </c>
      <c r="B209" s="35" t="s">
        <v>481</v>
      </c>
      <c r="C209" s="21" t="s">
        <v>73</v>
      </c>
      <c r="D209" s="35" t="s">
        <v>36</v>
      </c>
      <c r="E209" s="35" t="s">
        <v>35</v>
      </c>
      <c r="F209" s="21" t="s">
        <v>994</v>
      </c>
      <c r="G209" s="10">
        <v>36</v>
      </c>
      <c r="H209" s="11" t="s">
        <v>24</v>
      </c>
      <c r="I209" s="12">
        <v>36</v>
      </c>
      <c r="J209" s="23">
        <f t="shared" si="400"/>
        <v>9</v>
      </c>
      <c r="K209" s="23" t="str">
        <f t="shared" si="401"/>
        <v/>
      </c>
      <c r="L209" s="13">
        <v>36</v>
      </c>
      <c r="M209" s="11" t="s">
        <v>24</v>
      </c>
      <c r="N209" s="14">
        <v>36</v>
      </c>
      <c r="O209" s="23">
        <f t="shared" si="402"/>
        <v>9</v>
      </c>
      <c r="P209" s="23" t="str">
        <f t="shared" si="403"/>
        <v/>
      </c>
      <c r="Q209" s="15">
        <v>48</v>
      </c>
      <c r="R209" s="11" t="s">
        <v>24</v>
      </c>
      <c r="S209" s="16">
        <v>48</v>
      </c>
      <c r="T209" s="23" t="str">
        <f t="shared" si="404"/>
        <v/>
      </c>
      <c r="U209" s="23">
        <f t="shared" si="405"/>
        <v>16</v>
      </c>
      <c r="V209" s="17">
        <v>48</v>
      </c>
      <c r="W209" s="11" t="s">
        <v>24</v>
      </c>
      <c r="X209" s="18">
        <v>48</v>
      </c>
      <c r="Y209" s="23" t="str">
        <f t="shared" si="406"/>
        <v/>
      </c>
      <c r="Z209" s="23">
        <f t="shared" si="407"/>
        <v>16</v>
      </c>
      <c r="AA209" s="19" t="s">
        <v>25</v>
      </c>
      <c r="AB209" s="11" t="s">
        <v>24</v>
      </c>
      <c r="AC209" s="20" t="s">
        <v>25</v>
      </c>
      <c r="AD209" s="23"/>
      <c r="AE209" s="23"/>
    </row>
    <row r="210" spans="1:31" ht="29" x14ac:dyDescent="0.35">
      <c r="A210" s="40" t="s">
        <v>482</v>
      </c>
      <c r="B210" s="35" t="s">
        <v>494</v>
      </c>
      <c r="C210" s="21" t="s">
        <v>72</v>
      </c>
      <c r="D210" s="35" t="s">
        <v>36</v>
      </c>
      <c r="E210" s="35" t="s">
        <v>35</v>
      </c>
      <c r="F210" s="21" t="s">
        <v>994</v>
      </c>
      <c r="G210" s="10">
        <v>24</v>
      </c>
      <c r="H210" s="11" t="s">
        <v>24</v>
      </c>
      <c r="I210" s="12">
        <v>12</v>
      </c>
      <c r="J210" s="23">
        <f t="shared" si="376"/>
        <v>2</v>
      </c>
      <c r="K210" s="23" t="str">
        <f t="shared" si="377"/>
        <v/>
      </c>
      <c r="L210" s="13">
        <v>24</v>
      </c>
      <c r="M210" s="11" t="s">
        <v>24</v>
      </c>
      <c r="N210" s="14">
        <v>12</v>
      </c>
      <c r="O210" s="23">
        <f t="shared" si="378"/>
        <v>2</v>
      </c>
      <c r="P210" s="23" t="str">
        <f t="shared" si="379"/>
        <v/>
      </c>
      <c r="Q210" s="15">
        <v>36</v>
      </c>
      <c r="R210" s="11" t="s">
        <v>24</v>
      </c>
      <c r="S210" s="16">
        <v>18</v>
      </c>
      <c r="T210" s="23">
        <f t="shared" si="380"/>
        <v>4.5</v>
      </c>
      <c r="U210" s="23" t="str">
        <f t="shared" si="381"/>
        <v/>
      </c>
      <c r="V210" s="17" t="s">
        <v>25</v>
      </c>
      <c r="W210" s="11" t="s">
        <v>24</v>
      </c>
      <c r="X210" s="18" t="s">
        <v>25</v>
      </c>
      <c r="Y210" s="23"/>
      <c r="Z210" s="23"/>
      <c r="AA210" s="19">
        <v>48</v>
      </c>
      <c r="AB210" s="11" t="s">
        <v>24</v>
      </c>
      <c r="AC210" s="20">
        <v>24</v>
      </c>
      <c r="AD210" s="23" t="str">
        <f t="shared" si="392"/>
        <v/>
      </c>
      <c r="AE210" s="23">
        <f t="shared" si="393"/>
        <v>8</v>
      </c>
    </row>
    <row r="211" spans="1:31" ht="29" x14ac:dyDescent="0.35">
      <c r="A211" s="40" t="s">
        <v>497</v>
      </c>
      <c r="B211" s="35" t="s">
        <v>495</v>
      </c>
      <c r="C211" s="21" t="s">
        <v>72</v>
      </c>
      <c r="D211" s="35" t="s">
        <v>36</v>
      </c>
      <c r="E211" s="35" t="s">
        <v>35</v>
      </c>
      <c r="F211" s="21" t="s">
        <v>994</v>
      </c>
      <c r="G211" s="10">
        <v>24</v>
      </c>
      <c r="H211" s="11" t="s">
        <v>24</v>
      </c>
      <c r="I211" s="12">
        <v>12</v>
      </c>
      <c r="J211" s="23">
        <f t="shared" ref="J211:J213" si="408">IF(OR(G211&gt;36,I211&gt;36),"",G211*I211/144)</f>
        <v>2</v>
      </c>
      <c r="K211" s="23" t="str">
        <f t="shared" ref="K211:K213" si="409">IF(OR(G211&gt;36,I211&gt;36),G211*I211/144,"")</f>
        <v/>
      </c>
      <c r="L211" s="13">
        <v>24</v>
      </c>
      <c r="M211" s="11" t="s">
        <v>24</v>
      </c>
      <c r="N211" s="14">
        <v>12</v>
      </c>
      <c r="O211" s="23">
        <f t="shared" ref="O211:O213" si="410">IF(OR(L211&gt;36,N211&gt;36),"",L211*N211/144)</f>
        <v>2</v>
      </c>
      <c r="P211" s="23" t="str">
        <f t="shared" ref="P211:P213" si="411">IF(OR(L211&gt;36,N211&gt;36),L211*N211/144,"")</f>
        <v/>
      </c>
      <c r="Q211" s="15">
        <v>36</v>
      </c>
      <c r="R211" s="11" t="s">
        <v>24</v>
      </c>
      <c r="S211" s="16">
        <v>18</v>
      </c>
      <c r="T211" s="23">
        <f t="shared" ref="T211:T213" si="412">IF(OR(Q211&gt;36,S211&gt;36),"",Q211*S211/144)</f>
        <v>4.5</v>
      </c>
      <c r="U211" s="23" t="str">
        <f t="shared" ref="U211:U213" si="413">IF(OR(Q211&gt;36,S211&gt;36),Q211*S211/144,"")</f>
        <v/>
      </c>
      <c r="V211" s="17" t="s">
        <v>25</v>
      </c>
      <c r="W211" s="11" t="s">
        <v>24</v>
      </c>
      <c r="X211" s="18" t="s">
        <v>25</v>
      </c>
      <c r="Y211" s="23"/>
      <c r="Z211" s="23"/>
      <c r="AA211" s="19">
        <v>48</v>
      </c>
      <c r="AB211" s="11" t="s">
        <v>24</v>
      </c>
      <c r="AC211" s="20">
        <v>24</v>
      </c>
      <c r="AD211" s="23" t="str">
        <f t="shared" ref="AD211:AD213" si="414">IF(OR(AA211&gt;36,AC211&gt;36),"",AA211*AC211/144)</f>
        <v/>
      </c>
      <c r="AE211" s="23">
        <f t="shared" ref="AE211:AE213" si="415">IF(OR(AA211&gt;36,AC211&gt;36),AA211*AC211/144,"")</f>
        <v>8</v>
      </c>
    </row>
    <row r="212" spans="1:31" ht="29" x14ac:dyDescent="0.35">
      <c r="A212" s="40" t="s">
        <v>498</v>
      </c>
      <c r="B212" s="35" t="s">
        <v>499</v>
      </c>
      <c r="C212" s="21" t="s">
        <v>72</v>
      </c>
      <c r="D212" s="35" t="s">
        <v>36</v>
      </c>
      <c r="E212" s="35" t="s">
        <v>35</v>
      </c>
      <c r="F212" s="21" t="s">
        <v>994</v>
      </c>
      <c r="G212" s="10">
        <v>24</v>
      </c>
      <c r="H212" s="11" t="s">
        <v>24</v>
      </c>
      <c r="I212" s="12">
        <v>12</v>
      </c>
      <c r="J212" s="23">
        <f t="shared" si="408"/>
        <v>2</v>
      </c>
      <c r="K212" s="23" t="str">
        <f t="shared" si="409"/>
        <v/>
      </c>
      <c r="L212" s="13">
        <v>24</v>
      </c>
      <c r="M212" s="11" t="s">
        <v>24</v>
      </c>
      <c r="N212" s="14">
        <v>12</v>
      </c>
      <c r="O212" s="23">
        <f t="shared" si="410"/>
        <v>2</v>
      </c>
      <c r="P212" s="23" t="str">
        <f t="shared" si="411"/>
        <v/>
      </c>
      <c r="Q212" s="15">
        <v>36</v>
      </c>
      <c r="R212" s="11" t="s">
        <v>24</v>
      </c>
      <c r="S212" s="16">
        <v>18</v>
      </c>
      <c r="T212" s="23">
        <f t="shared" si="412"/>
        <v>4.5</v>
      </c>
      <c r="U212" s="23" t="str">
        <f t="shared" si="413"/>
        <v/>
      </c>
      <c r="V212" s="17" t="s">
        <v>25</v>
      </c>
      <c r="W212" s="11" t="s">
        <v>24</v>
      </c>
      <c r="X212" s="18" t="s">
        <v>25</v>
      </c>
      <c r="Y212" s="23"/>
      <c r="Z212" s="23"/>
      <c r="AA212" s="19">
        <v>48</v>
      </c>
      <c r="AB212" s="11" t="s">
        <v>24</v>
      </c>
      <c r="AC212" s="20">
        <v>24</v>
      </c>
      <c r="AD212" s="23" t="str">
        <f t="shared" si="414"/>
        <v/>
      </c>
      <c r="AE212" s="23">
        <f t="shared" si="415"/>
        <v>8</v>
      </c>
    </row>
    <row r="213" spans="1:31" ht="29" x14ac:dyDescent="0.35">
      <c r="A213" s="40" t="s">
        <v>483</v>
      </c>
      <c r="B213" s="35" t="s">
        <v>496</v>
      </c>
      <c r="C213" s="21" t="s">
        <v>72</v>
      </c>
      <c r="D213" s="35" t="s">
        <v>36</v>
      </c>
      <c r="E213" s="35" t="s">
        <v>35</v>
      </c>
      <c r="F213" s="21" t="s">
        <v>994</v>
      </c>
      <c r="G213" s="10">
        <v>24</v>
      </c>
      <c r="H213" s="11" t="s">
        <v>24</v>
      </c>
      <c r="I213" s="12">
        <v>12</v>
      </c>
      <c r="J213" s="23">
        <f t="shared" si="408"/>
        <v>2</v>
      </c>
      <c r="K213" s="23" t="str">
        <f t="shared" si="409"/>
        <v/>
      </c>
      <c r="L213" s="13">
        <v>24</v>
      </c>
      <c r="M213" s="11" t="s">
        <v>24</v>
      </c>
      <c r="N213" s="14">
        <v>12</v>
      </c>
      <c r="O213" s="23">
        <f t="shared" si="410"/>
        <v>2</v>
      </c>
      <c r="P213" s="23" t="str">
        <f t="shared" si="411"/>
        <v/>
      </c>
      <c r="Q213" s="15">
        <v>36</v>
      </c>
      <c r="R213" s="11" t="s">
        <v>24</v>
      </c>
      <c r="S213" s="16">
        <v>18</v>
      </c>
      <c r="T213" s="23">
        <f t="shared" si="412"/>
        <v>4.5</v>
      </c>
      <c r="U213" s="23" t="str">
        <f t="shared" si="413"/>
        <v/>
      </c>
      <c r="V213" s="17" t="s">
        <v>25</v>
      </c>
      <c r="W213" s="11" t="s">
        <v>24</v>
      </c>
      <c r="X213" s="18" t="s">
        <v>25</v>
      </c>
      <c r="Y213" s="23"/>
      <c r="Z213" s="23"/>
      <c r="AA213" s="19">
        <v>48</v>
      </c>
      <c r="AB213" s="11" t="s">
        <v>24</v>
      </c>
      <c r="AC213" s="20">
        <v>24</v>
      </c>
      <c r="AD213" s="23" t="str">
        <f t="shared" si="414"/>
        <v/>
      </c>
      <c r="AE213" s="23">
        <f t="shared" si="415"/>
        <v>8</v>
      </c>
    </row>
    <row r="214" spans="1:31" ht="29" x14ac:dyDescent="0.35">
      <c r="A214" s="40" t="s">
        <v>491</v>
      </c>
      <c r="B214" s="35" t="s">
        <v>490</v>
      </c>
      <c r="C214" s="21" t="s">
        <v>73</v>
      </c>
      <c r="D214" s="35" t="s">
        <v>36</v>
      </c>
      <c r="E214" s="35" t="s">
        <v>35</v>
      </c>
      <c r="F214" s="21" t="s">
        <v>994</v>
      </c>
      <c r="G214" s="10">
        <v>36</v>
      </c>
      <c r="H214" s="11" t="s">
        <v>24</v>
      </c>
      <c r="I214" s="12">
        <v>36</v>
      </c>
      <c r="J214" s="23">
        <f t="shared" si="376"/>
        <v>9</v>
      </c>
      <c r="K214" s="23" t="str">
        <f t="shared" si="377"/>
        <v/>
      </c>
      <c r="L214" s="13">
        <v>36</v>
      </c>
      <c r="M214" s="11" t="s">
        <v>24</v>
      </c>
      <c r="N214" s="14">
        <v>36</v>
      </c>
      <c r="O214" s="23">
        <f t="shared" si="378"/>
        <v>9</v>
      </c>
      <c r="P214" s="23" t="str">
        <f t="shared" si="379"/>
        <v/>
      </c>
      <c r="Q214" s="15">
        <v>48</v>
      </c>
      <c r="R214" s="11" t="s">
        <v>24</v>
      </c>
      <c r="S214" s="16">
        <v>48</v>
      </c>
      <c r="T214" s="23" t="str">
        <f t="shared" si="380"/>
        <v/>
      </c>
      <c r="U214" s="23">
        <f t="shared" si="381"/>
        <v>16</v>
      </c>
      <c r="V214" s="17" t="s">
        <v>25</v>
      </c>
      <c r="W214" s="11" t="s">
        <v>24</v>
      </c>
      <c r="X214" s="18" t="s">
        <v>25</v>
      </c>
      <c r="Y214" s="23"/>
      <c r="Z214" s="23"/>
      <c r="AA214" s="19" t="s">
        <v>25</v>
      </c>
      <c r="AB214" s="11" t="s">
        <v>24</v>
      </c>
      <c r="AC214" s="20" t="s">
        <v>25</v>
      </c>
      <c r="AD214" s="23"/>
      <c r="AE214" s="23"/>
    </row>
    <row r="215" spans="1:31" ht="29" x14ac:dyDescent="0.35">
      <c r="A215" s="40" t="s">
        <v>492</v>
      </c>
      <c r="B215" s="35" t="s">
        <v>493</v>
      </c>
      <c r="C215" s="21" t="s">
        <v>73</v>
      </c>
      <c r="D215" s="35" t="s">
        <v>36</v>
      </c>
      <c r="E215" s="35" t="s">
        <v>35</v>
      </c>
      <c r="F215" s="21" t="s">
        <v>994</v>
      </c>
      <c r="G215" s="10">
        <v>36</v>
      </c>
      <c r="H215" s="11" t="s">
        <v>24</v>
      </c>
      <c r="I215" s="12">
        <v>36</v>
      </c>
      <c r="J215" s="23">
        <f t="shared" ref="J215" si="416">IF(OR(G215&gt;36,I215&gt;36),"",G215*I215/144)</f>
        <v>9</v>
      </c>
      <c r="K215" s="23" t="str">
        <f t="shared" ref="K215" si="417">IF(OR(G215&gt;36,I215&gt;36),G215*I215/144,"")</f>
        <v/>
      </c>
      <c r="L215" s="13">
        <v>36</v>
      </c>
      <c r="M215" s="11" t="s">
        <v>24</v>
      </c>
      <c r="N215" s="14">
        <v>36</v>
      </c>
      <c r="O215" s="23">
        <f t="shared" ref="O215" si="418">IF(OR(L215&gt;36,N215&gt;36),"",L215*N215/144)</f>
        <v>9</v>
      </c>
      <c r="P215" s="23" t="str">
        <f t="shared" ref="P215" si="419">IF(OR(L215&gt;36,N215&gt;36),L215*N215/144,"")</f>
        <v/>
      </c>
      <c r="Q215" s="15">
        <v>48</v>
      </c>
      <c r="R215" s="11" t="s">
        <v>24</v>
      </c>
      <c r="S215" s="16">
        <v>48</v>
      </c>
      <c r="T215" s="23" t="str">
        <f t="shared" ref="T215" si="420">IF(OR(Q215&gt;36,S215&gt;36),"",Q215*S215/144)</f>
        <v/>
      </c>
      <c r="U215" s="23">
        <f t="shared" ref="U215" si="421">IF(OR(Q215&gt;36,S215&gt;36),Q215*S215/144,"")</f>
        <v>16</v>
      </c>
      <c r="V215" s="17" t="s">
        <v>25</v>
      </c>
      <c r="W215" s="11" t="s">
        <v>24</v>
      </c>
      <c r="X215" s="18" t="s">
        <v>25</v>
      </c>
      <c r="Y215" s="23"/>
      <c r="Z215" s="23"/>
      <c r="AA215" s="19" t="s">
        <v>25</v>
      </c>
      <c r="AB215" s="11" t="s">
        <v>24</v>
      </c>
      <c r="AC215" s="20" t="s">
        <v>25</v>
      </c>
      <c r="AD215" s="23"/>
      <c r="AE215" s="23"/>
    </row>
    <row r="216" spans="1:31" x14ac:dyDescent="0.35">
      <c r="A216" s="40" t="s">
        <v>484</v>
      </c>
      <c r="B216" s="35" t="s">
        <v>485</v>
      </c>
      <c r="C216" s="21" t="s">
        <v>72</v>
      </c>
      <c r="D216" s="35" t="s">
        <v>36</v>
      </c>
      <c r="E216" s="35" t="s">
        <v>35</v>
      </c>
      <c r="F216" s="21" t="s">
        <v>994</v>
      </c>
      <c r="G216" s="10">
        <v>18</v>
      </c>
      <c r="H216" s="11" t="s">
        <v>24</v>
      </c>
      <c r="I216" s="12">
        <v>24</v>
      </c>
      <c r="J216" s="23">
        <f t="shared" si="376"/>
        <v>3</v>
      </c>
      <c r="K216" s="23" t="str">
        <f t="shared" si="377"/>
        <v/>
      </c>
      <c r="L216" s="13">
        <v>18</v>
      </c>
      <c r="M216" s="11" t="s">
        <v>24</v>
      </c>
      <c r="N216" s="14">
        <v>24</v>
      </c>
      <c r="O216" s="23">
        <f t="shared" si="378"/>
        <v>3</v>
      </c>
      <c r="P216" s="23" t="str">
        <f t="shared" si="379"/>
        <v/>
      </c>
      <c r="Q216" s="15">
        <v>24</v>
      </c>
      <c r="R216" s="11" t="s">
        <v>24</v>
      </c>
      <c r="S216" s="16">
        <v>30</v>
      </c>
      <c r="T216" s="23">
        <f t="shared" si="380"/>
        <v>5</v>
      </c>
      <c r="U216" s="23" t="str">
        <f t="shared" si="381"/>
        <v/>
      </c>
      <c r="V216" s="17" t="s">
        <v>25</v>
      </c>
      <c r="W216" s="11" t="s">
        <v>24</v>
      </c>
      <c r="X216" s="18" t="s">
        <v>25</v>
      </c>
      <c r="Y216" s="23"/>
      <c r="Z216" s="23"/>
      <c r="AA216" s="19" t="s">
        <v>25</v>
      </c>
      <c r="AB216" s="11" t="s">
        <v>24</v>
      </c>
      <c r="AC216" s="20" t="s">
        <v>25</v>
      </c>
      <c r="AD216" s="23"/>
      <c r="AE216" s="23"/>
    </row>
    <row r="217" spans="1:31" ht="29" x14ac:dyDescent="0.35">
      <c r="A217" s="40" t="s">
        <v>487</v>
      </c>
      <c r="B217" s="35" t="s">
        <v>486</v>
      </c>
      <c r="C217" s="21" t="s">
        <v>73</v>
      </c>
      <c r="D217" s="35" t="s">
        <v>36</v>
      </c>
      <c r="E217" s="35" t="s">
        <v>35</v>
      </c>
      <c r="F217" s="21" t="s">
        <v>994</v>
      </c>
      <c r="G217" s="10">
        <v>36</v>
      </c>
      <c r="H217" s="11" t="s">
        <v>24</v>
      </c>
      <c r="I217" s="12">
        <v>36</v>
      </c>
      <c r="J217" s="23">
        <f t="shared" ref="J217:J219" si="422">IF(OR(G217&gt;36,I217&gt;36),"",G217*I217/144)</f>
        <v>9</v>
      </c>
      <c r="K217" s="23" t="str">
        <f t="shared" ref="K217:K219" si="423">IF(OR(G217&gt;36,I217&gt;36),G217*I217/144,"")</f>
        <v/>
      </c>
      <c r="L217" s="13">
        <v>36</v>
      </c>
      <c r="M217" s="11" t="s">
        <v>24</v>
      </c>
      <c r="N217" s="14">
        <v>36</v>
      </c>
      <c r="O217" s="23">
        <f t="shared" ref="O217:O219" si="424">IF(OR(L217&gt;36,N217&gt;36),"",L217*N217/144)</f>
        <v>9</v>
      </c>
      <c r="P217" s="23" t="str">
        <f t="shared" ref="P217:P219" si="425">IF(OR(L217&gt;36,N217&gt;36),L217*N217/144,"")</f>
        <v/>
      </c>
      <c r="Q217" s="15">
        <v>48</v>
      </c>
      <c r="R217" s="11" t="s">
        <v>24</v>
      </c>
      <c r="S217" s="16">
        <v>48</v>
      </c>
      <c r="T217" s="23" t="str">
        <f t="shared" ref="T217:T219" si="426">IF(OR(Q217&gt;36,S217&gt;36),"",Q217*S217/144)</f>
        <v/>
      </c>
      <c r="U217" s="23">
        <f t="shared" ref="U217:U219" si="427">IF(OR(Q217&gt;36,S217&gt;36),Q217*S217/144,"")</f>
        <v>16</v>
      </c>
      <c r="V217" s="17" t="s">
        <v>25</v>
      </c>
      <c r="W217" s="11" t="s">
        <v>24</v>
      </c>
      <c r="X217" s="18" t="s">
        <v>25</v>
      </c>
      <c r="Y217" s="23"/>
      <c r="Z217" s="23"/>
      <c r="AA217" s="19" t="s">
        <v>25</v>
      </c>
      <c r="AB217" s="11" t="s">
        <v>24</v>
      </c>
      <c r="AC217" s="20" t="s">
        <v>25</v>
      </c>
      <c r="AD217" s="23"/>
      <c r="AE217" s="23"/>
    </row>
    <row r="218" spans="1:31" ht="29" x14ac:dyDescent="0.35">
      <c r="A218" s="40" t="s">
        <v>488</v>
      </c>
      <c r="B218" s="35" t="s">
        <v>489</v>
      </c>
      <c r="C218" s="21" t="s">
        <v>73</v>
      </c>
      <c r="D218" s="35" t="s">
        <v>36</v>
      </c>
      <c r="E218" s="35" t="s">
        <v>35</v>
      </c>
      <c r="F218" s="21" t="s">
        <v>994</v>
      </c>
      <c r="G218" s="10">
        <v>36</v>
      </c>
      <c r="H218" s="11" t="s">
        <v>24</v>
      </c>
      <c r="I218" s="12">
        <v>36</v>
      </c>
      <c r="J218" s="23">
        <f t="shared" si="422"/>
        <v>9</v>
      </c>
      <c r="K218" s="23" t="str">
        <f t="shared" si="423"/>
        <v/>
      </c>
      <c r="L218" s="13">
        <v>36</v>
      </c>
      <c r="M218" s="11" t="s">
        <v>24</v>
      </c>
      <c r="N218" s="14">
        <v>36</v>
      </c>
      <c r="O218" s="23">
        <f t="shared" si="424"/>
        <v>9</v>
      </c>
      <c r="P218" s="23" t="str">
        <f t="shared" si="425"/>
        <v/>
      </c>
      <c r="Q218" s="15">
        <v>48</v>
      </c>
      <c r="R218" s="11" t="s">
        <v>24</v>
      </c>
      <c r="S218" s="16">
        <v>48</v>
      </c>
      <c r="T218" s="23" t="str">
        <f t="shared" si="426"/>
        <v/>
      </c>
      <c r="U218" s="23">
        <f t="shared" si="427"/>
        <v>16</v>
      </c>
      <c r="V218" s="17" t="s">
        <v>25</v>
      </c>
      <c r="W218" s="11" t="s">
        <v>24</v>
      </c>
      <c r="X218" s="18" t="s">
        <v>25</v>
      </c>
      <c r="Y218" s="23"/>
      <c r="Z218" s="23"/>
      <c r="AA218" s="19" t="s">
        <v>25</v>
      </c>
      <c r="AB218" s="11" t="s">
        <v>24</v>
      </c>
      <c r="AC218" s="20" t="s">
        <v>25</v>
      </c>
      <c r="AD218" s="23"/>
      <c r="AE218" s="23"/>
    </row>
    <row r="219" spans="1:31" x14ac:dyDescent="0.35">
      <c r="A219" s="40" t="s">
        <v>500</v>
      </c>
      <c r="B219" s="35" t="s">
        <v>501</v>
      </c>
      <c r="C219" s="21" t="s">
        <v>73</v>
      </c>
      <c r="D219" s="35" t="s">
        <v>36</v>
      </c>
      <c r="E219" s="35" t="s">
        <v>35</v>
      </c>
      <c r="F219" s="21" t="s">
        <v>994</v>
      </c>
      <c r="G219" s="10">
        <v>36</v>
      </c>
      <c r="H219" s="11" t="s">
        <v>24</v>
      </c>
      <c r="I219" s="12">
        <v>36</v>
      </c>
      <c r="J219" s="23">
        <f t="shared" si="422"/>
        <v>9</v>
      </c>
      <c r="K219" s="23" t="str">
        <f t="shared" si="423"/>
        <v/>
      </c>
      <c r="L219" s="13">
        <v>36</v>
      </c>
      <c r="M219" s="11" t="s">
        <v>24</v>
      </c>
      <c r="N219" s="14">
        <v>36</v>
      </c>
      <c r="O219" s="23">
        <f t="shared" si="424"/>
        <v>9</v>
      </c>
      <c r="P219" s="23" t="str">
        <f t="shared" si="425"/>
        <v/>
      </c>
      <c r="Q219" s="15">
        <v>48</v>
      </c>
      <c r="R219" s="11" t="s">
        <v>24</v>
      </c>
      <c r="S219" s="16">
        <v>48</v>
      </c>
      <c r="T219" s="23" t="str">
        <f t="shared" si="426"/>
        <v/>
      </c>
      <c r="U219" s="23">
        <f t="shared" si="427"/>
        <v>16</v>
      </c>
      <c r="V219" s="17">
        <v>48</v>
      </c>
      <c r="W219" s="11" t="s">
        <v>24</v>
      </c>
      <c r="X219" s="18">
        <v>48</v>
      </c>
      <c r="Y219" s="23" t="str">
        <f t="shared" ref="Y219" si="428">IF(OR(V219&gt;36,X219&gt;36),"",V219*X219/144)</f>
        <v/>
      </c>
      <c r="Z219" s="23">
        <f t="shared" ref="Z219" si="429">IF(OR(V219&gt;36,X219&gt;36),V219*X219/144,"")</f>
        <v>16</v>
      </c>
      <c r="AA219" s="19" t="s">
        <v>25</v>
      </c>
      <c r="AB219" s="11" t="s">
        <v>24</v>
      </c>
      <c r="AC219" s="20" t="s">
        <v>25</v>
      </c>
      <c r="AD219" s="23"/>
      <c r="AE219" s="23"/>
    </row>
    <row r="220" spans="1:31" x14ac:dyDescent="0.35">
      <c r="A220" s="40" t="s">
        <v>502</v>
      </c>
      <c r="B220" s="35" t="s">
        <v>503</v>
      </c>
      <c r="C220" s="21" t="s">
        <v>73</v>
      </c>
      <c r="D220" s="35" t="s">
        <v>36</v>
      </c>
      <c r="E220" s="35" t="s">
        <v>35</v>
      </c>
      <c r="F220" s="21" t="s">
        <v>994</v>
      </c>
      <c r="G220" s="10">
        <v>36</v>
      </c>
      <c r="H220" s="11" t="s">
        <v>24</v>
      </c>
      <c r="I220" s="12">
        <v>36</v>
      </c>
      <c r="J220" s="23">
        <f t="shared" ref="J220:J224" si="430">IF(OR(G220&gt;36,I220&gt;36),"",G220*I220/144)</f>
        <v>9</v>
      </c>
      <c r="K220" s="23" t="str">
        <f t="shared" ref="K220:K224" si="431">IF(OR(G220&gt;36,I220&gt;36),G220*I220/144,"")</f>
        <v/>
      </c>
      <c r="L220" s="13">
        <v>36</v>
      </c>
      <c r="M220" s="11" t="s">
        <v>24</v>
      </c>
      <c r="N220" s="14">
        <v>36</v>
      </c>
      <c r="O220" s="23">
        <f t="shared" ref="O220:O224" si="432">IF(OR(L220&gt;36,N220&gt;36),"",L220*N220/144)</f>
        <v>9</v>
      </c>
      <c r="P220" s="23" t="str">
        <f t="shared" ref="P220:P224" si="433">IF(OR(L220&gt;36,N220&gt;36),L220*N220/144,"")</f>
        <v/>
      </c>
      <c r="Q220" s="15">
        <v>48</v>
      </c>
      <c r="R220" s="11" t="s">
        <v>24</v>
      </c>
      <c r="S220" s="16">
        <v>48</v>
      </c>
      <c r="T220" s="23" t="str">
        <f t="shared" ref="T220:T224" si="434">IF(OR(Q220&gt;36,S220&gt;36),"",Q220*S220/144)</f>
        <v/>
      </c>
      <c r="U220" s="23">
        <f t="shared" ref="U220:U224" si="435">IF(OR(Q220&gt;36,S220&gt;36),Q220*S220/144,"")</f>
        <v>16</v>
      </c>
      <c r="V220" s="17">
        <v>48</v>
      </c>
      <c r="W220" s="11" t="s">
        <v>24</v>
      </c>
      <c r="X220" s="18">
        <v>48</v>
      </c>
      <c r="Y220" s="23" t="str">
        <f t="shared" ref="Y220:Y224" si="436">IF(OR(V220&gt;36,X220&gt;36),"",V220*X220/144)</f>
        <v/>
      </c>
      <c r="Z220" s="23">
        <f t="shared" ref="Z220:Z224" si="437">IF(OR(V220&gt;36,X220&gt;36),V220*X220/144,"")</f>
        <v>16</v>
      </c>
      <c r="AA220" s="19" t="s">
        <v>25</v>
      </c>
      <c r="AB220" s="11" t="s">
        <v>24</v>
      </c>
      <c r="AC220" s="20" t="s">
        <v>25</v>
      </c>
      <c r="AD220" s="23"/>
      <c r="AE220" s="23"/>
    </row>
    <row r="221" spans="1:31" x14ac:dyDescent="0.35">
      <c r="A221" s="40" t="s">
        <v>504</v>
      </c>
      <c r="B221" s="35" t="s">
        <v>508</v>
      </c>
      <c r="C221" s="21" t="s">
        <v>73</v>
      </c>
      <c r="D221" s="35" t="s">
        <v>36</v>
      </c>
      <c r="E221" s="35" t="s">
        <v>35</v>
      </c>
      <c r="F221" s="21" t="s">
        <v>994</v>
      </c>
      <c r="G221" s="10">
        <v>36</v>
      </c>
      <c r="H221" s="11" t="s">
        <v>24</v>
      </c>
      <c r="I221" s="12">
        <v>36</v>
      </c>
      <c r="J221" s="23">
        <f t="shared" si="430"/>
        <v>9</v>
      </c>
      <c r="K221" s="23" t="str">
        <f t="shared" si="431"/>
        <v/>
      </c>
      <c r="L221" s="13">
        <v>36</v>
      </c>
      <c r="M221" s="11" t="s">
        <v>24</v>
      </c>
      <c r="N221" s="14">
        <v>36</v>
      </c>
      <c r="O221" s="23">
        <f t="shared" si="432"/>
        <v>9</v>
      </c>
      <c r="P221" s="23" t="str">
        <f t="shared" si="433"/>
        <v/>
      </c>
      <c r="Q221" s="15">
        <v>48</v>
      </c>
      <c r="R221" s="11" t="s">
        <v>24</v>
      </c>
      <c r="S221" s="16">
        <v>48</v>
      </c>
      <c r="T221" s="23" t="str">
        <f t="shared" si="434"/>
        <v/>
      </c>
      <c r="U221" s="23">
        <f t="shared" si="435"/>
        <v>16</v>
      </c>
      <c r="V221" s="17">
        <v>48</v>
      </c>
      <c r="W221" s="11" t="s">
        <v>24</v>
      </c>
      <c r="X221" s="18">
        <v>48</v>
      </c>
      <c r="Y221" s="23" t="str">
        <f t="shared" si="436"/>
        <v/>
      </c>
      <c r="Z221" s="23">
        <f t="shared" si="437"/>
        <v>16</v>
      </c>
      <c r="AA221" s="19" t="s">
        <v>25</v>
      </c>
      <c r="AB221" s="11" t="s">
        <v>24</v>
      </c>
      <c r="AC221" s="20" t="s">
        <v>25</v>
      </c>
      <c r="AD221" s="23"/>
      <c r="AE221" s="23"/>
    </row>
    <row r="222" spans="1:31" x14ac:dyDescent="0.35">
      <c r="A222" s="40" t="s">
        <v>505</v>
      </c>
      <c r="B222" s="35" t="s">
        <v>509</v>
      </c>
      <c r="C222" s="21" t="s">
        <v>73</v>
      </c>
      <c r="D222" s="35" t="s">
        <v>36</v>
      </c>
      <c r="E222" s="35" t="s">
        <v>35</v>
      </c>
      <c r="F222" s="21" t="s">
        <v>994</v>
      </c>
      <c r="G222" s="10">
        <v>36</v>
      </c>
      <c r="H222" s="11" t="s">
        <v>24</v>
      </c>
      <c r="I222" s="12">
        <v>36</v>
      </c>
      <c r="J222" s="23">
        <f t="shared" si="430"/>
        <v>9</v>
      </c>
      <c r="K222" s="23" t="str">
        <f t="shared" si="431"/>
        <v/>
      </c>
      <c r="L222" s="13">
        <v>36</v>
      </c>
      <c r="M222" s="11" t="s">
        <v>24</v>
      </c>
      <c r="N222" s="14">
        <v>36</v>
      </c>
      <c r="O222" s="23">
        <f t="shared" si="432"/>
        <v>9</v>
      </c>
      <c r="P222" s="23" t="str">
        <f t="shared" si="433"/>
        <v/>
      </c>
      <c r="Q222" s="15">
        <v>48</v>
      </c>
      <c r="R222" s="11" t="s">
        <v>24</v>
      </c>
      <c r="S222" s="16">
        <v>48</v>
      </c>
      <c r="T222" s="23" t="str">
        <f t="shared" si="434"/>
        <v/>
      </c>
      <c r="U222" s="23">
        <f t="shared" si="435"/>
        <v>16</v>
      </c>
      <c r="V222" s="17">
        <v>48</v>
      </c>
      <c r="W222" s="11" t="s">
        <v>24</v>
      </c>
      <c r="X222" s="18">
        <v>48</v>
      </c>
      <c r="Y222" s="23" t="str">
        <f t="shared" si="436"/>
        <v/>
      </c>
      <c r="Z222" s="23">
        <f t="shared" si="437"/>
        <v>16</v>
      </c>
      <c r="AA222" s="19" t="s">
        <v>25</v>
      </c>
      <c r="AB222" s="11" t="s">
        <v>24</v>
      </c>
      <c r="AC222" s="20" t="s">
        <v>25</v>
      </c>
      <c r="AD222" s="23"/>
      <c r="AE222" s="23"/>
    </row>
    <row r="223" spans="1:31" x14ac:dyDescent="0.35">
      <c r="A223" s="40" t="s">
        <v>506</v>
      </c>
      <c r="B223" s="35" t="s">
        <v>510</v>
      </c>
      <c r="C223" s="21" t="s">
        <v>73</v>
      </c>
      <c r="D223" s="35" t="s">
        <v>36</v>
      </c>
      <c r="E223" s="35" t="s">
        <v>35</v>
      </c>
      <c r="F223" s="21" t="s">
        <v>994</v>
      </c>
      <c r="G223" s="10">
        <v>36</v>
      </c>
      <c r="H223" s="11" t="s">
        <v>24</v>
      </c>
      <c r="I223" s="12">
        <v>36</v>
      </c>
      <c r="J223" s="23">
        <f t="shared" si="430"/>
        <v>9</v>
      </c>
      <c r="K223" s="23" t="str">
        <f t="shared" si="431"/>
        <v/>
      </c>
      <c r="L223" s="13">
        <v>36</v>
      </c>
      <c r="M223" s="11" t="s">
        <v>24</v>
      </c>
      <c r="N223" s="14">
        <v>36</v>
      </c>
      <c r="O223" s="23">
        <f t="shared" si="432"/>
        <v>9</v>
      </c>
      <c r="P223" s="23" t="str">
        <f t="shared" si="433"/>
        <v/>
      </c>
      <c r="Q223" s="15">
        <v>48</v>
      </c>
      <c r="R223" s="11" t="s">
        <v>24</v>
      </c>
      <c r="S223" s="16">
        <v>48</v>
      </c>
      <c r="T223" s="23" t="str">
        <f t="shared" si="434"/>
        <v/>
      </c>
      <c r="U223" s="23">
        <f t="shared" si="435"/>
        <v>16</v>
      </c>
      <c r="V223" s="17">
        <v>48</v>
      </c>
      <c r="W223" s="11" t="s">
        <v>24</v>
      </c>
      <c r="X223" s="18">
        <v>48</v>
      </c>
      <c r="Y223" s="23" t="str">
        <f t="shared" si="436"/>
        <v/>
      </c>
      <c r="Z223" s="23">
        <f t="shared" si="437"/>
        <v>16</v>
      </c>
      <c r="AA223" s="19" t="s">
        <v>25</v>
      </c>
      <c r="AB223" s="11" t="s">
        <v>24</v>
      </c>
      <c r="AC223" s="20" t="s">
        <v>25</v>
      </c>
      <c r="AD223" s="23"/>
      <c r="AE223" s="23"/>
    </row>
    <row r="224" spans="1:31" x14ac:dyDescent="0.35">
      <c r="A224" s="40" t="s">
        <v>507</v>
      </c>
      <c r="B224" s="35" t="s">
        <v>511</v>
      </c>
      <c r="C224" s="21" t="s">
        <v>73</v>
      </c>
      <c r="D224" s="35" t="s">
        <v>36</v>
      </c>
      <c r="E224" s="35" t="s">
        <v>35</v>
      </c>
      <c r="F224" s="21" t="s">
        <v>994</v>
      </c>
      <c r="G224" s="10">
        <v>36</v>
      </c>
      <c r="H224" s="11" t="s">
        <v>24</v>
      </c>
      <c r="I224" s="12">
        <v>36</v>
      </c>
      <c r="J224" s="23">
        <f t="shared" si="430"/>
        <v>9</v>
      </c>
      <c r="K224" s="23" t="str">
        <f t="shared" si="431"/>
        <v/>
      </c>
      <c r="L224" s="13">
        <v>36</v>
      </c>
      <c r="M224" s="11" t="s">
        <v>24</v>
      </c>
      <c r="N224" s="14">
        <v>36</v>
      </c>
      <c r="O224" s="23">
        <f t="shared" si="432"/>
        <v>9</v>
      </c>
      <c r="P224" s="23" t="str">
        <f t="shared" si="433"/>
        <v/>
      </c>
      <c r="Q224" s="15">
        <v>48</v>
      </c>
      <c r="R224" s="11" t="s">
        <v>24</v>
      </c>
      <c r="S224" s="16">
        <v>48</v>
      </c>
      <c r="T224" s="23" t="str">
        <f t="shared" si="434"/>
        <v/>
      </c>
      <c r="U224" s="23">
        <f t="shared" si="435"/>
        <v>16</v>
      </c>
      <c r="V224" s="17">
        <v>48</v>
      </c>
      <c r="W224" s="11" t="s">
        <v>24</v>
      </c>
      <c r="X224" s="18">
        <v>48</v>
      </c>
      <c r="Y224" s="23" t="str">
        <f t="shared" si="436"/>
        <v/>
      </c>
      <c r="Z224" s="23">
        <f t="shared" si="437"/>
        <v>16</v>
      </c>
      <c r="AA224" s="19" t="s">
        <v>25</v>
      </c>
      <c r="AB224" s="11" t="s">
        <v>24</v>
      </c>
      <c r="AC224" s="20" t="s">
        <v>25</v>
      </c>
      <c r="AD224" s="23"/>
      <c r="AE224" s="23"/>
    </row>
    <row r="225" spans="1:31" x14ac:dyDescent="0.35">
      <c r="A225" s="40" t="s">
        <v>512</v>
      </c>
      <c r="B225" s="35" t="s">
        <v>513</v>
      </c>
      <c r="C225" s="21" t="s">
        <v>73</v>
      </c>
      <c r="D225" s="35" t="s">
        <v>36</v>
      </c>
      <c r="E225" s="35" t="s">
        <v>35</v>
      </c>
      <c r="F225" s="21" t="s">
        <v>994</v>
      </c>
      <c r="G225" s="10">
        <v>30</v>
      </c>
      <c r="H225" s="11" t="s">
        <v>24</v>
      </c>
      <c r="I225" s="12">
        <v>30</v>
      </c>
      <c r="J225" s="23">
        <f t="shared" si="376"/>
        <v>6.25</v>
      </c>
      <c r="K225" s="23" t="str">
        <f t="shared" si="377"/>
        <v/>
      </c>
      <c r="L225" s="13">
        <v>36</v>
      </c>
      <c r="M225" s="11" t="s">
        <v>24</v>
      </c>
      <c r="N225" s="14">
        <v>36</v>
      </c>
      <c r="O225" s="23">
        <f t="shared" si="378"/>
        <v>9</v>
      </c>
      <c r="P225" s="23" t="str">
        <f t="shared" si="379"/>
        <v/>
      </c>
      <c r="Q225" s="15">
        <v>36</v>
      </c>
      <c r="R225" s="11" t="s">
        <v>24</v>
      </c>
      <c r="S225" s="16">
        <v>36</v>
      </c>
      <c r="T225" s="23">
        <f t="shared" si="380"/>
        <v>9</v>
      </c>
      <c r="U225" s="23" t="str">
        <f t="shared" si="381"/>
        <v/>
      </c>
      <c r="V225" s="17">
        <v>36</v>
      </c>
      <c r="W225" s="11" t="s">
        <v>24</v>
      </c>
      <c r="X225" s="18">
        <v>36</v>
      </c>
      <c r="Y225" s="23">
        <f t="shared" si="382"/>
        <v>9</v>
      </c>
      <c r="Z225" s="23" t="str">
        <f t="shared" si="383"/>
        <v/>
      </c>
      <c r="AA225" s="19">
        <v>48</v>
      </c>
      <c r="AB225" s="11" t="s">
        <v>24</v>
      </c>
      <c r="AC225" s="20">
        <v>48</v>
      </c>
      <c r="AD225" s="23" t="str">
        <f t="shared" si="392"/>
        <v/>
      </c>
      <c r="AE225" s="23">
        <f t="shared" si="393"/>
        <v>16</v>
      </c>
    </row>
    <row r="226" spans="1:31" x14ac:dyDescent="0.35">
      <c r="A226" s="40" t="s">
        <v>514</v>
      </c>
      <c r="B226" s="35" t="s">
        <v>517</v>
      </c>
      <c r="C226" s="21" t="s">
        <v>73</v>
      </c>
      <c r="D226" s="35" t="s">
        <v>36</v>
      </c>
      <c r="E226" s="35" t="s">
        <v>35</v>
      </c>
      <c r="F226" s="21" t="s">
        <v>994</v>
      </c>
      <c r="G226" s="10">
        <v>30</v>
      </c>
      <c r="H226" s="11" t="s">
        <v>24</v>
      </c>
      <c r="I226" s="12">
        <v>30</v>
      </c>
      <c r="J226" s="23">
        <f t="shared" ref="J226" si="438">IF(OR(G226&gt;36,I226&gt;36),"",G226*I226/144)</f>
        <v>6.25</v>
      </c>
      <c r="K226" s="23" t="str">
        <f t="shared" ref="K226" si="439">IF(OR(G226&gt;36,I226&gt;36),G226*I226/144,"")</f>
        <v/>
      </c>
      <c r="L226" s="13">
        <v>36</v>
      </c>
      <c r="M226" s="11" t="s">
        <v>24</v>
      </c>
      <c r="N226" s="14">
        <v>36</v>
      </c>
      <c r="O226" s="23">
        <f t="shared" ref="O226" si="440">IF(OR(L226&gt;36,N226&gt;36),"",L226*N226/144)</f>
        <v>9</v>
      </c>
      <c r="P226" s="23" t="str">
        <f t="shared" ref="P226" si="441">IF(OR(L226&gt;36,N226&gt;36),L226*N226/144,"")</f>
        <v/>
      </c>
      <c r="Q226" s="15">
        <v>36</v>
      </c>
      <c r="R226" s="11" t="s">
        <v>24</v>
      </c>
      <c r="S226" s="16">
        <v>36</v>
      </c>
      <c r="T226" s="23">
        <f t="shared" ref="T226" si="442">IF(OR(Q226&gt;36,S226&gt;36),"",Q226*S226/144)</f>
        <v>9</v>
      </c>
      <c r="U226" s="23" t="str">
        <f t="shared" ref="U226" si="443">IF(OR(Q226&gt;36,S226&gt;36),Q226*S226/144,"")</f>
        <v/>
      </c>
      <c r="V226" s="17">
        <v>36</v>
      </c>
      <c r="W226" s="11" t="s">
        <v>24</v>
      </c>
      <c r="X226" s="18">
        <v>36</v>
      </c>
      <c r="Y226" s="23">
        <f t="shared" ref="Y226" si="444">IF(OR(V226&gt;36,X226&gt;36),"",V226*X226/144)</f>
        <v>9</v>
      </c>
      <c r="Z226" s="23" t="str">
        <f t="shared" ref="Z226" si="445">IF(OR(V226&gt;36,X226&gt;36),V226*X226/144,"")</f>
        <v/>
      </c>
      <c r="AA226" s="19">
        <v>48</v>
      </c>
      <c r="AB226" s="11" t="s">
        <v>24</v>
      </c>
      <c r="AC226" s="20">
        <v>48</v>
      </c>
      <c r="AD226" s="23" t="str">
        <f t="shared" ref="AD226" si="446">IF(OR(AA226&gt;36,AC226&gt;36),"",AA226*AC226/144)</f>
        <v/>
      </c>
      <c r="AE226" s="23">
        <f t="shared" ref="AE226" si="447">IF(OR(AA226&gt;36,AC226&gt;36),AA226*AC226/144,"")</f>
        <v>16</v>
      </c>
    </row>
    <row r="227" spans="1:31" x14ac:dyDescent="0.35">
      <c r="A227" s="40" t="s">
        <v>515</v>
      </c>
      <c r="B227" s="35" t="s">
        <v>516</v>
      </c>
      <c r="C227" s="21" t="s">
        <v>72</v>
      </c>
      <c r="D227" s="35" t="s">
        <v>36</v>
      </c>
      <c r="E227" s="35" t="s">
        <v>35</v>
      </c>
      <c r="F227" s="21" t="s">
        <v>994</v>
      </c>
      <c r="G227" s="10">
        <v>24</v>
      </c>
      <c r="H227" s="11" t="s">
        <v>24</v>
      </c>
      <c r="I227" s="12">
        <v>18</v>
      </c>
      <c r="J227" s="23">
        <f t="shared" si="376"/>
        <v>3</v>
      </c>
      <c r="K227" s="23" t="str">
        <f t="shared" si="377"/>
        <v/>
      </c>
      <c r="L227" s="13">
        <v>24</v>
      </c>
      <c r="M227" s="11" t="s">
        <v>24</v>
      </c>
      <c r="N227" s="14">
        <v>18</v>
      </c>
      <c r="O227" s="23">
        <f t="shared" si="378"/>
        <v>3</v>
      </c>
      <c r="P227" s="23" t="str">
        <f t="shared" si="379"/>
        <v/>
      </c>
      <c r="Q227" s="15" t="s">
        <v>25</v>
      </c>
      <c r="R227" s="11" t="s">
        <v>24</v>
      </c>
      <c r="S227" s="16" t="s">
        <v>25</v>
      </c>
      <c r="T227" s="23"/>
      <c r="U227" s="23"/>
      <c r="V227" s="17" t="s">
        <v>25</v>
      </c>
      <c r="W227" s="11" t="s">
        <v>24</v>
      </c>
      <c r="X227" s="18" t="s">
        <v>25</v>
      </c>
      <c r="Y227" s="23"/>
      <c r="Z227" s="23"/>
      <c r="AA227" s="19" t="s">
        <v>25</v>
      </c>
      <c r="AB227" s="11" t="s">
        <v>24</v>
      </c>
      <c r="AC227" s="20" t="s">
        <v>25</v>
      </c>
      <c r="AD227" s="23"/>
      <c r="AE227" s="23"/>
    </row>
    <row r="228" spans="1:31" x14ac:dyDescent="0.35">
      <c r="A228" s="40" t="s">
        <v>522</v>
      </c>
      <c r="B228" s="35" t="s">
        <v>518</v>
      </c>
      <c r="C228" s="21" t="s">
        <v>72</v>
      </c>
      <c r="D228" s="35" t="s">
        <v>36</v>
      </c>
      <c r="E228" s="35" t="s">
        <v>35</v>
      </c>
      <c r="F228" s="21" t="s">
        <v>994</v>
      </c>
      <c r="G228" s="10">
        <v>24</v>
      </c>
      <c r="H228" s="11" t="s">
        <v>24</v>
      </c>
      <c r="I228" s="12">
        <v>18</v>
      </c>
      <c r="J228" s="23">
        <f t="shared" ref="J228:J231" si="448">IF(OR(G228&gt;36,I228&gt;36),"",G228*I228/144)</f>
        <v>3</v>
      </c>
      <c r="K228" s="23" t="str">
        <f t="shared" ref="K228:K231" si="449">IF(OR(G228&gt;36,I228&gt;36),G228*I228/144,"")</f>
        <v/>
      </c>
      <c r="L228" s="13">
        <v>24</v>
      </c>
      <c r="M228" s="11" t="s">
        <v>24</v>
      </c>
      <c r="N228" s="14">
        <v>18</v>
      </c>
      <c r="O228" s="23">
        <f t="shared" ref="O228:O231" si="450">IF(OR(L228&gt;36,N228&gt;36),"",L228*N228/144)</f>
        <v>3</v>
      </c>
      <c r="P228" s="23" t="str">
        <f t="shared" ref="P228:P231" si="451">IF(OR(L228&gt;36,N228&gt;36),L228*N228/144,"")</f>
        <v/>
      </c>
      <c r="Q228" s="15" t="s">
        <v>25</v>
      </c>
      <c r="R228" s="11" t="s">
        <v>24</v>
      </c>
      <c r="S228" s="16" t="s">
        <v>25</v>
      </c>
      <c r="T228" s="23"/>
      <c r="U228" s="23"/>
      <c r="V228" s="17" t="s">
        <v>25</v>
      </c>
      <c r="W228" s="11" t="s">
        <v>24</v>
      </c>
      <c r="X228" s="18" t="s">
        <v>25</v>
      </c>
      <c r="Y228" s="23"/>
      <c r="Z228" s="23"/>
      <c r="AA228" s="19" t="s">
        <v>25</v>
      </c>
      <c r="AB228" s="11" t="s">
        <v>24</v>
      </c>
      <c r="AC228" s="20" t="s">
        <v>25</v>
      </c>
      <c r="AD228" s="23"/>
      <c r="AE228" s="23"/>
    </row>
    <row r="229" spans="1:31" x14ac:dyDescent="0.35">
      <c r="A229" s="40" t="s">
        <v>523</v>
      </c>
      <c r="B229" s="35" t="s">
        <v>519</v>
      </c>
      <c r="C229" s="21" t="s">
        <v>72</v>
      </c>
      <c r="D229" s="35" t="s">
        <v>36</v>
      </c>
      <c r="E229" s="35" t="s">
        <v>35</v>
      </c>
      <c r="F229" s="21" t="s">
        <v>994</v>
      </c>
      <c r="G229" s="10">
        <v>24</v>
      </c>
      <c r="H229" s="11" t="s">
        <v>24</v>
      </c>
      <c r="I229" s="12">
        <v>18</v>
      </c>
      <c r="J229" s="23">
        <f t="shared" si="448"/>
        <v>3</v>
      </c>
      <c r="K229" s="23" t="str">
        <f t="shared" si="449"/>
        <v/>
      </c>
      <c r="L229" s="13">
        <v>24</v>
      </c>
      <c r="M229" s="11" t="s">
        <v>24</v>
      </c>
      <c r="N229" s="14">
        <v>18</v>
      </c>
      <c r="O229" s="23">
        <f t="shared" si="450"/>
        <v>3</v>
      </c>
      <c r="P229" s="23" t="str">
        <f t="shared" si="451"/>
        <v/>
      </c>
      <c r="Q229" s="15" t="s">
        <v>25</v>
      </c>
      <c r="R229" s="11" t="s">
        <v>24</v>
      </c>
      <c r="S229" s="16" t="s">
        <v>25</v>
      </c>
      <c r="T229" s="23"/>
      <c r="U229" s="23"/>
      <c r="V229" s="17" t="s">
        <v>25</v>
      </c>
      <c r="W229" s="11" t="s">
        <v>24</v>
      </c>
      <c r="X229" s="18" t="s">
        <v>25</v>
      </c>
      <c r="Y229" s="23"/>
      <c r="Z229" s="23"/>
      <c r="AA229" s="19" t="s">
        <v>25</v>
      </c>
      <c r="AB229" s="11" t="s">
        <v>24</v>
      </c>
      <c r="AC229" s="20" t="s">
        <v>25</v>
      </c>
      <c r="AD229" s="23"/>
      <c r="AE229" s="23"/>
    </row>
    <row r="230" spans="1:31" x14ac:dyDescent="0.35">
      <c r="A230" s="40" t="s">
        <v>524</v>
      </c>
      <c r="B230" s="35" t="s">
        <v>520</v>
      </c>
      <c r="C230" s="21" t="s">
        <v>72</v>
      </c>
      <c r="D230" s="35" t="s">
        <v>36</v>
      </c>
      <c r="E230" s="35" t="s">
        <v>35</v>
      </c>
      <c r="F230" s="21" t="s">
        <v>994</v>
      </c>
      <c r="G230" s="10">
        <v>24</v>
      </c>
      <c r="H230" s="11" t="s">
        <v>24</v>
      </c>
      <c r="I230" s="12">
        <v>18</v>
      </c>
      <c r="J230" s="23">
        <f t="shared" si="448"/>
        <v>3</v>
      </c>
      <c r="K230" s="23" t="str">
        <f t="shared" si="449"/>
        <v/>
      </c>
      <c r="L230" s="13">
        <v>24</v>
      </c>
      <c r="M230" s="11" t="s">
        <v>24</v>
      </c>
      <c r="N230" s="14">
        <v>18</v>
      </c>
      <c r="O230" s="23">
        <f t="shared" si="450"/>
        <v>3</v>
      </c>
      <c r="P230" s="23" t="str">
        <f t="shared" si="451"/>
        <v/>
      </c>
      <c r="Q230" s="15" t="s">
        <v>25</v>
      </c>
      <c r="R230" s="11" t="s">
        <v>24</v>
      </c>
      <c r="S230" s="16" t="s">
        <v>25</v>
      </c>
      <c r="T230" s="23"/>
      <c r="U230" s="23"/>
      <c r="V230" s="17" t="s">
        <v>25</v>
      </c>
      <c r="W230" s="11" t="s">
        <v>24</v>
      </c>
      <c r="X230" s="18" t="s">
        <v>25</v>
      </c>
      <c r="Y230" s="23"/>
      <c r="Z230" s="23"/>
      <c r="AA230" s="19" t="s">
        <v>25</v>
      </c>
      <c r="AB230" s="11" t="s">
        <v>24</v>
      </c>
      <c r="AC230" s="20" t="s">
        <v>25</v>
      </c>
      <c r="AD230" s="23"/>
      <c r="AE230" s="23"/>
    </row>
    <row r="231" spans="1:31" x14ac:dyDescent="0.35">
      <c r="A231" s="40" t="s">
        <v>525</v>
      </c>
      <c r="B231" s="35" t="s">
        <v>521</v>
      </c>
      <c r="C231" s="21" t="s">
        <v>72</v>
      </c>
      <c r="D231" s="35" t="s">
        <v>36</v>
      </c>
      <c r="E231" s="35" t="s">
        <v>35</v>
      </c>
      <c r="F231" s="21" t="s">
        <v>994</v>
      </c>
      <c r="G231" s="10">
        <v>24</v>
      </c>
      <c r="H231" s="11" t="s">
        <v>24</v>
      </c>
      <c r="I231" s="12">
        <v>18</v>
      </c>
      <c r="J231" s="23">
        <f t="shared" si="448"/>
        <v>3</v>
      </c>
      <c r="K231" s="23" t="str">
        <f t="shared" si="449"/>
        <v/>
      </c>
      <c r="L231" s="13">
        <v>24</v>
      </c>
      <c r="M231" s="11" t="s">
        <v>24</v>
      </c>
      <c r="N231" s="14">
        <v>18</v>
      </c>
      <c r="O231" s="23">
        <f t="shared" si="450"/>
        <v>3</v>
      </c>
      <c r="P231" s="23" t="str">
        <f t="shared" si="451"/>
        <v/>
      </c>
      <c r="Q231" s="15" t="s">
        <v>25</v>
      </c>
      <c r="R231" s="11" t="s">
        <v>24</v>
      </c>
      <c r="S231" s="16" t="s">
        <v>25</v>
      </c>
      <c r="T231" s="23"/>
      <c r="U231" s="23"/>
      <c r="V231" s="17" t="s">
        <v>25</v>
      </c>
      <c r="W231" s="11" t="s">
        <v>24</v>
      </c>
      <c r="X231" s="18" t="s">
        <v>25</v>
      </c>
      <c r="Y231" s="23"/>
      <c r="Z231" s="23"/>
      <c r="AA231" s="19" t="s">
        <v>25</v>
      </c>
      <c r="AB231" s="11" t="s">
        <v>24</v>
      </c>
      <c r="AC231" s="20" t="s">
        <v>25</v>
      </c>
      <c r="AD231" s="23"/>
      <c r="AE231" s="23"/>
    </row>
    <row r="232" spans="1:31" ht="29" x14ac:dyDescent="0.35">
      <c r="A232" s="40" t="s">
        <v>526</v>
      </c>
      <c r="B232" s="35" t="s">
        <v>527</v>
      </c>
      <c r="C232" s="21" t="s">
        <v>72</v>
      </c>
      <c r="D232" s="35" t="s">
        <v>36</v>
      </c>
      <c r="E232" s="35" t="s">
        <v>35</v>
      </c>
      <c r="F232" s="21" t="s">
        <v>994</v>
      </c>
      <c r="G232" s="10">
        <v>78</v>
      </c>
      <c r="H232" s="11" t="s">
        <v>24</v>
      </c>
      <c r="I232" s="12">
        <v>24</v>
      </c>
      <c r="J232" s="23" t="str">
        <f t="shared" si="376"/>
        <v/>
      </c>
      <c r="K232" s="23">
        <f t="shared" si="377"/>
        <v>13</v>
      </c>
      <c r="L232" s="13">
        <v>78</v>
      </c>
      <c r="M232" s="11" t="s">
        <v>24</v>
      </c>
      <c r="N232" s="14">
        <v>24</v>
      </c>
      <c r="O232" s="23" t="str">
        <f t="shared" si="378"/>
        <v/>
      </c>
      <c r="P232" s="23">
        <f t="shared" si="379"/>
        <v>13</v>
      </c>
      <c r="Q232" s="15">
        <v>78</v>
      </c>
      <c r="R232" s="11" t="s">
        <v>24</v>
      </c>
      <c r="S232" s="16">
        <v>24</v>
      </c>
      <c r="T232" s="23" t="str">
        <f t="shared" si="380"/>
        <v/>
      </c>
      <c r="U232" s="23">
        <f t="shared" si="381"/>
        <v>13</v>
      </c>
      <c r="V232" s="17">
        <v>78</v>
      </c>
      <c r="W232" s="11" t="s">
        <v>24</v>
      </c>
      <c r="X232" s="18">
        <v>24</v>
      </c>
      <c r="Y232" s="23" t="str">
        <f t="shared" si="382"/>
        <v/>
      </c>
      <c r="Z232" s="23">
        <f t="shared" si="383"/>
        <v>13</v>
      </c>
      <c r="AA232" s="19" t="s">
        <v>25</v>
      </c>
      <c r="AB232" s="11" t="s">
        <v>24</v>
      </c>
      <c r="AC232" s="20" t="s">
        <v>25</v>
      </c>
      <c r="AD232" s="23"/>
      <c r="AE232" s="23"/>
    </row>
    <row r="233" spans="1:31" ht="29" x14ac:dyDescent="0.35">
      <c r="A233" s="40" t="s">
        <v>528</v>
      </c>
      <c r="B233" s="35" t="s">
        <v>529</v>
      </c>
      <c r="C233" s="21" t="s">
        <v>72</v>
      </c>
      <c r="D233" s="35" t="s">
        <v>36</v>
      </c>
      <c r="E233" s="35" t="s">
        <v>35</v>
      </c>
      <c r="F233" s="21" t="s">
        <v>994</v>
      </c>
      <c r="G233" s="10">
        <v>78</v>
      </c>
      <c r="H233" s="11" t="s">
        <v>24</v>
      </c>
      <c r="I233" s="12">
        <v>60</v>
      </c>
      <c r="J233" s="23" t="str">
        <f t="shared" si="376"/>
        <v/>
      </c>
      <c r="K233" s="23">
        <f t="shared" si="377"/>
        <v>32.5</v>
      </c>
      <c r="L233" s="13">
        <v>78</v>
      </c>
      <c r="M233" s="11" t="s">
        <v>24</v>
      </c>
      <c r="N233" s="14">
        <v>60</v>
      </c>
      <c r="O233" s="23" t="str">
        <f t="shared" si="378"/>
        <v/>
      </c>
      <c r="P233" s="23">
        <f t="shared" si="379"/>
        <v>32.5</v>
      </c>
      <c r="Q233" s="15">
        <v>78</v>
      </c>
      <c r="R233" s="11" t="s">
        <v>24</v>
      </c>
      <c r="S233" s="16">
        <v>60</v>
      </c>
      <c r="T233" s="23" t="str">
        <f t="shared" si="380"/>
        <v/>
      </c>
      <c r="U233" s="23">
        <f t="shared" si="381"/>
        <v>32.5</v>
      </c>
      <c r="V233" s="17">
        <v>78</v>
      </c>
      <c r="W233" s="11" t="s">
        <v>24</v>
      </c>
      <c r="X233" s="18">
        <v>60</v>
      </c>
      <c r="Y233" s="23" t="str">
        <f t="shared" si="382"/>
        <v/>
      </c>
      <c r="Z233" s="23">
        <f t="shared" si="383"/>
        <v>32.5</v>
      </c>
      <c r="AA233" s="19" t="s">
        <v>25</v>
      </c>
      <c r="AB233" s="11" t="s">
        <v>24</v>
      </c>
      <c r="AC233" s="20" t="s">
        <v>25</v>
      </c>
      <c r="AD233" s="23"/>
      <c r="AE233" s="23"/>
    </row>
    <row r="234" spans="1:31" x14ac:dyDescent="0.35">
      <c r="A234" s="40" t="s">
        <v>530</v>
      </c>
      <c r="B234" s="35" t="s">
        <v>531</v>
      </c>
      <c r="C234" s="21" t="s">
        <v>72</v>
      </c>
      <c r="D234" s="35" t="s">
        <v>36</v>
      </c>
      <c r="E234" s="35" t="s">
        <v>35</v>
      </c>
      <c r="F234" s="21" t="s">
        <v>994</v>
      </c>
      <c r="G234" s="10">
        <v>78</v>
      </c>
      <c r="H234" s="11" t="s">
        <v>24</v>
      </c>
      <c r="I234" s="12">
        <v>60</v>
      </c>
      <c r="J234" s="23" t="str">
        <f t="shared" ref="J234" si="452">IF(OR(G234&gt;36,I234&gt;36),"",G234*I234/144)</f>
        <v/>
      </c>
      <c r="K234" s="23">
        <f t="shared" ref="K234" si="453">IF(OR(G234&gt;36,I234&gt;36),G234*I234/144,"")</f>
        <v>32.5</v>
      </c>
      <c r="L234" s="13">
        <v>78</v>
      </c>
      <c r="M234" s="11" t="s">
        <v>24</v>
      </c>
      <c r="N234" s="14">
        <v>60</v>
      </c>
      <c r="O234" s="23" t="str">
        <f t="shared" ref="O234" si="454">IF(OR(L234&gt;36,N234&gt;36),"",L234*N234/144)</f>
        <v/>
      </c>
      <c r="P234" s="23">
        <f t="shared" ref="P234" si="455">IF(OR(L234&gt;36,N234&gt;36),L234*N234/144,"")</f>
        <v>32.5</v>
      </c>
      <c r="Q234" s="15">
        <v>78</v>
      </c>
      <c r="R234" s="11" t="s">
        <v>24</v>
      </c>
      <c r="S234" s="16">
        <v>60</v>
      </c>
      <c r="T234" s="23" t="str">
        <f t="shared" ref="T234" si="456">IF(OR(Q234&gt;36,S234&gt;36),"",Q234*S234/144)</f>
        <v/>
      </c>
      <c r="U234" s="23">
        <f t="shared" ref="U234" si="457">IF(OR(Q234&gt;36,S234&gt;36),Q234*S234/144,"")</f>
        <v>32.5</v>
      </c>
      <c r="V234" s="17">
        <v>78</v>
      </c>
      <c r="W234" s="11" t="s">
        <v>24</v>
      </c>
      <c r="X234" s="18">
        <v>60</v>
      </c>
      <c r="Y234" s="23" t="str">
        <f t="shared" ref="Y234" si="458">IF(OR(V234&gt;36,X234&gt;36),"",V234*X234/144)</f>
        <v/>
      </c>
      <c r="Z234" s="23">
        <f t="shared" ref="Z234" si="459">IF(OR(V234&gt;36,X234&gt;36),V234*X234/144,"")</f>
        <v>32.5</v>
      </c>
      <c r="AA234" s="19" t="s">
        <v>25</v>
      </c>
      <c r="AB234" s="11" t="s">
        <v>24</v>
      </c>
      <c r="AC234" s="20" t="s">
        <v>25</v>
      </c>
      <c r="AD234" s="23"/>
      <c r="AE234" s="23"/>
    </row>
    <row r="235" spans="1:31" x14ac:dyDescent="0.35">
      <c r="A235" s="40" t="s">
        <v>532</v>
      </c>
      <c r="B235" s="35" t="s">
        <v>533</v>
      </c>
      <c r="C235" s="21" t="s">
        <v>72</v>
      </c>
      <c r="D235" s="35" t="s">
        <v>36</v>
      </c>
      <c r="E235" s="35" t="s">
        <v>35</v>
      </c>
      <c r="F235" s="21" t="s">
        <v>994</v>
      </c>
      <c r="G235" s="10">
        <v>24</v>
      </c>
      <c r="H235" s="11" t="s">
        <v>24</v>
      </c>
      <c r="I235" s="12">
        <v>12</v>
      </c>
      <c r="J235" s="23">
        <f t="shared" si="376"/>
        <v>2</v>
      </c>
      <c r="K235" s="23" t="str">
        <f t="shared" si="377"/>
        <v/>
      </c>
      <c r="L235" s="13">
        <v>24</v>
      </c>
      <c r="M235" s="11" t="s">
        <v>24</v>
      </c>
      <c r="N235" s="14">
        <v>12</v>
      </c>
      <c r="O235" s="23">
        <f t="shared" si="378"/>
        <v>2</v>
      </c>
      <c r="P235" s="23" t="str">
        <f t="shared" si="379"/>
        <v/>
      </c>
      <c r="Q235" s="15">
        <v>24</v>
      </c>
      <c r="R235" s="11" t="s">
        <v>24</v>
      </c>
      <c r="S235" s="16">
        <v>12</v>
      </c>
      <c r="T235" s="23">
        <f t="shared" si="380"/>
        <v>2</v>
      </c>
      <c r="U235" s="23" t="str">
        <f t="shared" si="381"/>
        <v/>
      </c>
      <c r="V235" s="17">
        <v>24</v>
      </c>
      <c r="W235" s="11" t="s">
        <v>24</v>
      </c>
      <c r="X235" s="18">
        <v>12</v>
      </c>
      <c r="Y235" s="23">
        <f t="shared" si="382"/>
        <v>2</v>
      </c>
      <c r="Z235" s="23" t="str">
        <f t="shared" si="383"/>
        <v/>
      </c>
      <c r="AA235" s="19" t="s">
        <v>25</v>
      </c>
      <c r="AB235" s="11" t="s">
        <v>24</v>
      </c>
      <c r="AC235" s="20" t="s">
        <v>25</v>
      </c>
      <c r="AD235" s="23"/>
      <c r="AE235" s="23"/>
    </row>
    <row r="236" spans="1:31" x14ac:dyDescent="0.35">
      <c r="A236" s="40" t="s">
        <v>534</v>
      </c>
      <c r="B236" s="35" t="s">
        <v>535</v>
      </c>
      <c r="C236" s="21" t="s">
        <v>72</v>
      </c>
      <c r="D236" s="35" t="s">
        <v>36</v>
      </c>
      <c r="E236" s="35" t="s">
        <v>35</v>
      </c>
      <c r="F236" s="21" t="s">
        <v>994</v>
      </c>
      <c r="G236" s="10">
        <v>24</v>
      </c>
      <c r="H236" s="11" t="s">
        <v>24</v>
      </c>
      <c r="I236" s="12">
        <v>12</v>
      </c>
      <c r="J236" s="23">
        <f t="shared" ref="J236:J237" si="460">IF(OR(G236&gt;36,I236&gt;36),"",G236*I236/144)</f>
        <v>2</v>
      </c>
      <c r="K236" s="23" t="str">
        <f t="shared" ref="K236:K237" si="461">IF(OR(G236&gt;36,I236&gt;36),G236*I236/144,"")</f>
        <v/>
      </c>
      <c r="L236" s="13">
        <v>24</v>
      </c>
      <c r="M236" s="11" t="s">
        <v>24</v>
      </c>
      <c r="N236" s="14">
        <v>12</v>
      </c>
      <c r="O236" s="23">
        <f t="shared" ref="O236:O237" si="462">IF(OR(L236&gt;36,N236&gt;36),"",L236*N236/144)</f>
        <v>2</v>
      </c>
      <c r="P236" s="23" t="str">
        <f t="shared" ref="P236:P237" si="463">IF(OR(L236&gt;36,N236&gt;36),L236*N236/144,"")</f>
        <v/>
      </c>
      <c r="Q236" s="15">
        <v>24</v>
      </c>
      <c r="R236" s="11" t="s">
        <v>24</v>
      </c>
      <c r="S236" s="16">
        <v>12</v>
      </c>
      <c r="T236" s="23">
        <f t="shared" ref="T236:T237" si="464">IF(OR(Q236&gt;36,S236&gt;36),"",Q236*S236/144)</f>
        <v>2</v>
      </c>
      <c r="U236" s="23" t="str">
        <f t="shared" ref="U236:U237" si="465">IF(OR(Q236&gt;36,S236&gt;36),Q236*S236/144,"")</f>
        <v/>
      </c>
      <c r="V236" s="17">
        <v>24</v>
      </c>
      <c r="W236" s="11" t="s">
        <v>24</v>
      </c>
      <c r="X236" s="18">
        <v>12</v>
      </c>
      <c r="Y236" s="23">
        <f t="shared" ref="Y236:Y237" si="466">IF(OR(V236&gt;36,X236&gt;36),"",V236*X236/144)</f>
        <v>2</v>
      </c>
      <c r="Z236" s="23" t="str">
        <f t="shared" ref="Z236:Z237" si="467">IF(OR(V236&gt;36,X236&gt;36),V236*X236/144,"")</f>
        <v/>
      </c>
      <c r="AA236" s="19" t="s">
        <v>25</v>
      </c>
      <c r="AB236" s="11" t="s">
        <v>24</v>
      </c>
      <c r="AC236" s="20" t="s">
        <v>25</v>
      </c>
      <c r="AD236" s="23"/>
      <c r="AE236" s="23"/>
    </row>
    <row r="237" spans="1:31" x14ac:dyDescent="0.35">
      <c r="A237" s="40" t="s">
        <v>536</v>
      </c>
      <c r="B237" s="35" t="s">
        <v>537</v>
      </c>
      <c r="C237" s="21" t="s">
        <v>72</v>
      </c>
      <c r="D237" s="35" t="s">
        <v>36</v>
      </c>
      <c r="E237" s="35" t="s">
        <v>35</v>
      </c>
      <c r="F237" s="21" t="s">
        <v>994</v>
      </c>
      <c r="G237" s="10">
        <v>24</v>
      </c>
      <c r="H237" s="11" t="s">
        <v>24</v>
      </c>
      <c r="I237" s="12">
        <v>12</v>
      </c>
      <c r="J237" s="23">
        <f t="shared" si="460"/>
        <v>2</v>
      </c>
      <c r="K237" s="23" t="str">
        <f t="shared" si="461"/>
        <v/>
      </c>
      <c r="L237" s="13">
        <v>24</v>
      </c>
      <c r="M237" s="11" t="s">
        <v>24</v>
      </c>
      <c r="N237" s="14">
        <v>12</v>
      </c>
      <c r="O237" s="23">
        <f t="shared" si="462"/>
        <v>2</v>
      </c>
      <c r="P237" s="23" t="str">
        <f t="shared" si="463"/>
        <v/>
      </c>
      <c r="Q237" s="15">
        <v>24</v>
      </c>
      <c r="R237" s="11" t="s">
        <v>24</v>
      </c>
      <c r="S237" s="16">
        <v>12</v>
      </c>
      <c r="T237" s="23">
        <f t="shared" si="464"/>
        <v>2</v>
      </c>
      <c r="U237" s="23" t="str">
        <f t="shared" si="465"/>
        <v/>
      </c>
      <c r="V237" s="17">
        <v>24</v>
      </c>
      <c r="W237" s="11" t="s">
        <v>24</v>
      </c>
      <c r="X237" s="18">
        <v>12</v>
      </c>
      <c r="Y237" s="23">
        <f t="shared" si="466"/>
        <v>2</v>
      </c>
      <c r="Z237" s="23" t="str">
        <f t="shared" si="467"/>
        <v/>
      </c>
      <c r="AA237" s="19" t="s">
        <v>25</v>
      </c>
      <c r="AB237" s="11" t="s">
        <v>24</v>
      </c>
      <c r="AC237" s="20" t="s">
        <v>25</v>
      </c>
      <c r="AD237" s="23"/>
      <c r="AE237" s="23"/>
    </row>
    <row r="238" spans="1:31" x14ac:dyDescent="0.35">
      <c r="A238" s="40" t="s">
        <v>538</v>
      </c>
      <c r="B238" s="35" t="s">
        <v>539</v>
      </c>
      <c r="C238" s="21" t="s">
        <v>73</v>
      </c>
      <c r="D238" s="35" t="s">
        <v>36</v>
      </c>
      <c r="E238" s="35" t="s">
        <v>35</v>
      </c>
      <c r="F238" s="21" t="s">
        <v>994</v>
      </c>
      <c r="G238" s="10">
        <v>30</v>
      </c>
      <c r="H238" s="11" t="s">
        <v>24</v>
      </c>
      <c r="I238" s="12">
        <v>30</v>
      </c>
      <c r="J238" s="23">
        <f t="shared" si="376"/>
        <v>6.25</v>
      </c>
      <c r="K238" s="23" t="str">
        <f t="shared" si="377"/>
        <v/>
      </c>
      <c r="L238" s="13">
        <v>36</v>
      </c>
      <c r="M238" s="11" t="s">
        <v>24</v>
      </c>
      <c r="N238" s="14">
        <v>36</v>
      </c>
      <c r="O238" s="23">
        <f t="shared" si="378"/>
        <v>9</v>
      </c>
      <c r="P238" s="23" t="str">
        <f t="shared" si="379"/>
        <v/>
      </c>
      <c r="Q238" s="15">
        <v>36</v>
      </c>
      <c r="R238" s="11" t="s">
        <v>24</v>
      </c>
      <c r="S238" s="16">
        <v>36</v>
      </c>
      <c r="T238" s="23">
        <f t="shared" si="380"/>
        <v>9</v>
      </c>
      <c r="U238" s="23" t="str">
        <f t="shared" si="381"/>
        <v/>
      </c>
      <c r="V238" s="17" t="s">
        <v>25</v>
      </c>
      <c r="W238" s="11" t="s">
        <v>24</v>
      </c>
      <c r="X238" s="18" t="s">
        <v>25</v>
      </c>
      <c r="Y238" s="23"/>
      <c r="Z238" s="23"/>
      <c r="AA238" s="19">
        <v>48</v>
      </c>
      <c r="AB238" s="11" t="s">
        <v>24</v>
      </c>
      <c r="AC238" s="20">
        <v>48</v>
      </c>
      <c r="AD238" s="23" t="str">
        <f t="shared" si="392"/>
        <v/>
      </c>
      <c r="AE238" s="23">
        <f t="shared" si="393"/>
        <v>16</v>
      </c>
    </row>
    <row r="239" spans="1:31" x14ac:dyDescent="0.35">
      <c r="A239" s="40" t="s">
        <v>540</v>
      </c>
      <c r="B239" s="35" t="s">
        <v>541</v>
      </c>
      <c r="C239" s="21" t="s">
        <v>73</v>
      </c>
      <c r="D239" s="35" t="s">
        <v>36</v>
      </c>
      <c r="E239" s="35" t="s">
        <v>35</v>
      </c>
      <c r="F239" s="21" t="s">
        <v>994</v>
      </c>
      <c r="G239" s="10">
        <v>30</v>
      </c>
      <c r="H239" s="11" t="s">
        <v>24</v>
      </c>
      <c r="I239" s="12">
        <v>30</v>
      </c>
      <c r="J239" s="23">
        <f t="shared" si="376"/>
        <v>6.25</v>
      </c>
      <c r="K239" s="23" t="str">
        <f t="shared" si="377"/>
        <v/>
      </c>
      <c r="L239" s="13">
        <v>36</v>
      </c>
      <c r="M239" s="11" t="s">
        <v>24</v>
      </c>
      <c r="N239" s="14">
        <v>36</v>
      </c>
      <c r="O239" s="23">
        <f t="shared" si="378"/>
        <v>9</v>
      </c>
      <c r="P239" s="23" t="str">
        <f t="shared" si="379"/>
        <v/>
      </c>
      <c r="Q239" s="15">
        <v>36</v>
      </c>
      <c r="R239" s="11" t="s">
        <v>24</v>
      </c>
      <c r="S239" s="16">
        <v>36</v>
      </c>
      <c r="T239" s="23">
        <f t="shared" si="380"/>
        <v>9</v>
      </c>
      <c r="U239" s="23" t="str">
        <f t="shared" si="381"/>
        <v/>
      </c>
      <c r="V239" s="17">
        <v>48</v>
      </c>
      <c r="W239" s="11" t="s">
        <v>24</v>
      </c>
      <c r="X239" s="18">
        <v>48</v>
      </c>
      <c r="Y239" s="23" t="str">
        <f t="shared" si="382"/>
        <v/>
      </c>
      <c r="Z239" s="23">
        <f t="shared" si="383"/>
        <v>16</v>
      </c>
      <c r="AA239" s="19">
        <v>48</v>
      </c>
      <c r="AB239" s="11" t="s">
        <v>24</v>
      </c>
      <c r="AC239" s="20">
        <v>48</v>
      </c>
      <c r="AD239" s="23" t="str">
        <f t="shared" si="392"/>
        <v/>
      </c>
      <c r="AE239" s="23">
        <f t="shared" si="393"/>
        <v>16</v>
      </c>
    </row>
    <row r="240" spans="1:31" x14ac:dyDescent="0.35">
      <c r="A240" s="40" t="s">
        <v>542</v>
      </c>
      <c r="B240" s="35" t="s">
        <v>543</v>
      </c>
      <c r="C240" s="21" t="s">
        <v>73</v>
      </c>
      <c r="D240" s="35" t="s">
        <v>36</v>
      </c>
      <c r="E240" s="35" t="s">
        <v>35</v>
      </c>
      <c r="F240" s="21" t="s">
        <v>994</v>
      </c>
      <c r="G240" s="10">
        <v>30</v>
      </c>
      <c r="H240" s="11" t="s">
        <v>24</v>
      </c>
      <c r="I240" s="12">
        <v>30</v>
      </c>
      <c r="J240" s="23">
        <f t="shared" ref="J240" si="468">IF(OR(G240&gt;36,I240&gt;36),"",G240*I240/144)</f>
        <v>6.25</v>
      </c>
      <c r="K240" s="23" t="str">
        <f t="shared" ref="K240" si="469">IF(OR(G240&gt;36,I240&gt;36),G240*I240/144,"")</f>
        <v/>
      </c>
      <c r="L240" s="13">
        <v>36</v>
      </c>
      <c r="M240" s="11" t="s">
        <v>24</v>
      </c>
      <c r="N240" s="14">
        <v>36</v>
      </c>
      <c r="O240" s="23">
        <f t="shared" ref="O240" si="470">IF(OR(L240&gt;36,N240&gt;36),"",L240*N240/144)</f>
        <v>9</v>
      </c>
      <c r="P240" s="23" t="str">
        <f t="shared" ref="P240" si="471">IF(OR(L240&gt;36,N240&gt;36),L240*N240/144,"")</f>
        <v/>
      </c>
      <c r="Q240" s="15">
        <v>36</v>
      </c>
      <c r="R240" s="11" t="s">
        <v>24</v>
      </c>
      <c r="S240" s="16">
        <v>36</v>
      </c>
      <c r="T240" s="23">
        <f t="shared" ref="T240" si="472">IF(OR(Q240&gt;36,S240&gt;36),"",Q240*S240/144)</f>
        <v>9</v>
      </c>
      <c r="U240" s="23" t="str">
        <f t="shared" ref="U240" si="473">IF(OR(Q240&gt;36,S240&gt;36),Q240*S240/144,"")</f>
        <v/>
      </c>
      <c r="V240" s="17">
        <v>48</v>
      </c>
      <c r="W240" s="11" t="s">
        <v>24</v>
      </c>
      <c r="X240" s="18">
        <v>48</v>
      </c>
      <c r="Y240" s="23" t="str">
        <f t="shared" ref="Y240" si="474">IF(OR(V240&gt;36,X240&gt;36),"",V240*X240/144)</f>
        <v/>
      </c>
      <c r="Z240" s="23">
        <f t="shared" ref="Z240" si="475">IF(OR(V240&gt;36,X240&gt;36),V240*X240/144,"")</f>
        <v>16</v>
      </c>
      <c r="AA240" s="19">
        <v>48</v>
      </c>
      <c r="AB240" s="11" t="s">
        <v>24</v>
      </c>
      <c r="AC240" s="20">
        <v>48</v>
      </c>
      <c r="AD240" s="23" t="str">
        <f t="shared" ref="AD240" si="476">IF(OR(AA240&gt;36,AC240&gt;36),"",AA240*AC240/144)</f>
        <v/>
      </c>
      <c r="AE240" s="23">
        <f t="shared" ref="AE240" si="477">IF(OR(AA240&gt;36,AC240&gt;36),AA240*AC240/144,"")</f>
        <v>16</v>
      </c>
    </row>
    <row r="241" spans="1:31" x14ac:dyDescent="0.35">
      <c r="A241" s="40" t="s">
        <v>544</v>
      </c>
      <c r="B241" s="35" t="s">
        <v>545</v>
      </c>
      <c r="C241" s="21" t="s">
        <v>73</v>
      </c>
      <c r="D241" s="35" t="s">
        <v>36</v>
      </c>
      <c r="E241" s="35" t="s">
        <v>35</v>
      </c>
      <c r="F241" s="21" t="s">
        <v>994</v>
      </c>
      <c r="G241" s="10">
        <v>36</v>
      </c>
      <c r="H241" s="11" t="s">
        <v>24</v>
      </c>
      <c r="I241" s="12">
        <v>36</v>
      </c>
      <c r="J241" s="23">
        <f t="shared" ref="J241:J243" si="478">IF(OR(G241&gt;36,I241&gt;36),"",G241*I241/144)</f>
        <v>9</v>
      </c>
      <c r="K241" s="23" t="str">
        <f t="shared" ref="K241:K243" si="479">IF(OR(G241&gt;36,I241&gt;36),G241*I241/144,"")</f>
        <v/>
      </c>
      <c r="L241" s="13">
        <v>36</v>
      </c>
      <c r="M241" s="11" t="s">
        <v>24</v>
      </c>
      <c r="N241" s="14">
        <v>36</v>
      </c>
      <c r="O241" s="23">
        <f t="shared" ref="O241:O243" si="480">IF(OR(L241&gt;36,N241&gt;36),"",L241*N241/144)</f>
        <v>9</v>
      </c>
      <c r="P241" s="23" t="str">
        <f t="shared" ref="P241:P243" si="481">IF(OR(L241&gt;36,N241&gt;36),L241*N241/144,"")</f>
        <v/>
      </c>
      <c r="Q241" s="15">
        <v>48</v>
      </c>
      <c r="R241" s="11" t="s">
        <v>24</v>
      </c>
      <c r="S241" s="16">
        <v>48</v>
      </c>
      <c r="T241" s="23" t="str">
        <f t="shared" ref="T241:T243" si="482">IF(OR(Q241&gt;36,S241&gt;36),"",Q241*S241/144)</f>
        <v/>
      </c>
      <c r="U241" s="23">
        <f t="shared" ref="U241:U243" si="483">IF(OR(Q241&gt;36,S241&gt;36),Q241*S241/144,"")</f>
        <v>16</v>
      </c>
      <c r="V241" s="17" t="s">
        <v>25</v>
      </c>
      <c r="W241" s="11" t="s">
        <v>24</v>
      </c>
      <c r="X241" s="18" t="s">
        <v>25</v>
      </c>
      <c r="Y241" s="23"/>
      <c r="Z241" s="23"/>
      <c r="AA241" s="19" t="s">
        <v>25</v>
      </c>
      <c r="AB241" s="11" t="s">
        <v>24</v>
      </c>
      <c r="AC241" s="20" t="s">
        <v>25</v>
      </c>
      <c r="AD241" s="23"/>
      <c r="AE241" s="23"/>
    </row>
    <row r="242" spans="1:31" x14ac:dyDescent="0.35">
      <c r="A242" s="40" t="s">
        <v>546</v>
      </c>
      <c r="B242" s="35" t="s">
        <v>547</v>
      </c>
      <c r="C242" s="21" t="s">
        <v>73</v>
      </c>
      <c r="D242" s="35" t="s">
        <v>36</v>
      </c>
      <c r="E242" s="35" t="s">
        <v>35</v>
      </c>
      <c r="F242" s="21" t="s">
        <v>994</v>
      </c>
      <c r="G242" s="10">
        <v>36</v>
      </c>
      <c r="H242" s="11" t="s">
        <v>24</v>
      </c>
      <c r="I242" s="12">
        <v>36</v>
      </c>
      <c r="J242" s="23">
        <f t="shared" si="478"/>
        <v>9</v>
      </c>
      <c r="K242" s="23" t="str">
        <f t="shared" si="479"/>
        <v/>
      </c>
      <c r="L242" s="13">
        <v>36</v>
      </c>
      <c r="M242" s="11" t="s">
        <v>24</v>
      </c>
      <c r="N242" s="14">
        <v>36</v>
      </c>
      <c r="O242" s="23">
        <f t="shared" si="480"/>
        <v>9</v>
      </c>
      <c r="P242" s="23" t="str">
        <f t="shared" si="481"/>
        <v/>
      </c>
      <c r="Q242" s="15">
        <v>48</v>
      </c>
      <c r="R242" s="11" t="s">
        <v>24</v>
      </c>
      <c r="S242" s="16">
        <v>48</v>
      </c>
      <c r="T242" s="23" t="str">
        <f t="shared" si="482"/>
        <v/>
      </c>
      <c r="U242" s="23">
        <f t="shared" si="483"/>
        <v>16</v>
      </c>
      <c r="V242" s="17">
        <v>48</v>
      </c>
      <c r="W242" s="11" t="s">
        <v>24</v>
      </c>
      <c r="X242" s="18">
        <v>48</v>
      </c>
      <c r="Y242" s="23" t="str">
        <f t="shared" ref="Y242:Y243" si="484">IF(OR(V242&gt;36,X242&gt;36),"",V242*X242/144)</f>
        <v/>
      </c>
      <c r="Z242" s="23">
        <f t="shared" ref="Z242:Z243" si="485">IF(OR(V242&gt;36,X242&gt;36),V242*X242/144,"")</f>
        <v>16</v>
      </c>
      <c r="AA242" s="19">
        <v>48</v>
      </c>
      <c r="AB242" s="11" t="s">
        <v>24</v>
      </c>
      <c r="AC242" s="20">
        <v>48</v>
      </c>
      <c r="AD242" s="23" t="str">
        <f t="shared" ref="AD242:AD243" si="486">IF(OR(AA242&gt;36,AC242&gt;36),"",AA242*AC242/144)</f>
        <v/>
      </c>
      <c r="AE242" s="23">
        <f t="shared" ref="AE242:AE243" si="487">IF(OR(AA242&gt;36,AC242&gt;36),AA242*AC242/144,"")</f>
        <v>16</v>
      </c>
    </row>
    <row r="243" spans="1:31" x14ac:dyDescent="0.35">
      <c r="A243" s="40" t="s">
        <v>548</v>
      </c>
      <c r="B243" s="35" t="s">
        <v>549</v>
      </c>
      <c r="C243" s="21" t="s">
        <v>73</v>
      </c>
      <c r="D243" s="35" t="s">
        <v>36</v>
      </c>
      <c r="E243" s="35" t="s">
        <v>35</v>
      </c>
      <c r="F243" s="21" t="s">
        <v>994</v>
      </c>
      <c r="G243" s="10">
        <v>30</v>
      </c>
      <c r="H243" s="11" t="s">
        <v>24</v>
      </c>
      <c r="I243" s="12">
        <v>30</v>
      </c>
      <c r="J243" s="23">
        <f t="shared" si="478"/>
        <v>6.25</v>
      </c>
      <c r="K243" s="23" t="str">
        <f t="shared" si="479"/>
        <v/>
      </c>
      <c r="L243" s="13">
        <v>36</v>
      </c>
      <c r="M243" s="11" t="s">
        <v>24</v>
      </c>
      <c r="N243" s="14">
        <v>36</v>
      </c>
      <c r="O243" s="23">
        <f t="shared" si="480"/>
        <v>9</v>
      </c>
      <c r="P243" s="23" t="str">
        <f t="shared" si="481"/>
        <v/>
      </c>
      <c r="Q243" s="15">
        <v>36</v>
      </c>
      <c r="R243" s="11" t="s">
        <v>24</v>
      </c>
      <c r="S243" s="16">
        <v>36</v>
      </c>
      <c r="T243" s="23">
        <f t="shared" si="482"/>
        <v>9</v>
      </c>
      <c r="U243" s="23" t="str">
        <f t="shared" si="483"/>
        <v/>
      </c>
      <c r="V243" s="17">
        <v>48</v>
      </c>
      <c r="W243" s="11" t="s">
        <v>24</v>
      </c>
      <c r="X243" s="18">
        <v>48</v>
      </c>
      <c r="Y243" s="23" t="str">
        <f t="shared" si="484"/>
        <v/>
      </c>
      <c r="Z243" s="23">
        <f t="shared" si="485"/>
        <v>16</v>
      </c>
      <c r="AA243" s="19">
        <v>48</v>
      </c>
      <c r="AB243" s="11" t="s">
        <v>24</v>
      </c>
      <c r="AC243" s="20">
        <v>48</v>
      </c>
      <c r="AD243" s="23" t="str">
        <f t="shared" si="486"/>
        <v/>
      </c>
      <c r="AE243" s="23">
        <f t="shared" si="487"/>
        <v>16</v>
      </c>
    </row>
    <row r="244" spans="1:31" x14ac:dyDescent="0.35">
      <c r="A244" s="40" t="s">
        <v>550</v>
      </c>
      <c r="B244" s="35" t="s">
        <v>564</v>
      </c>
      <c r="C244" s="21" t="s">
        <v>72</v>
      </c>
      <c r="D244" s="35" t="s">
        <v>36</v>
      </c>
      <c r="E244" s="35" t="s">
        <v>35</v>
      </c>
      <c r="F244" s="21" t="s">
        <v>994</v>
      </c>
      <c r="G244" s="10">
        <v>24</v>
      </c>
      <c r="H244" s="11" t="s">
        <v>24</v>
      </c>
      <c r="I244" s="12">
        <v>18</v>
      </c>
      <c r="J244" s="23">
        <f t="shared" si="376"/>
        <v>3</v>
      </c>
      <c r="K244" s="23" t="str">
        <f t="shared" si="377"/>
        <v/>
      </c>
      <c r="L244" s="13">
        <v>24</v>
      </c>
      <c r="M244" s="11" t="s">
        <v>24</v>
      </c>
      <c r="N244" s="14">
        <v>18</v>
      </c>
      <c r="O244" s="23">
        <f t="shared" si="378"/>
        <v>3</v>
      </c>
      <c r="P244" s="23" t="str">
        <f t="shared" si="379"/>
        <v/>
      </c>
      <c r="Q244" s="15">
        <v>30</v>
      </c>
      <c r="R244" s="11" t="s">
        <v>24</v>
      </c>
      <c r="S244" s="16">
        <v>24</v>
      </c>
      <c r="T244" s="23">
        <f t="shared" si="380"/>
        <v>5</v>
      </c>
      <c r="U244" s="23" t="str">
        <f t="shared" si="381"/>
        <v/>
      </c>
      <c r="V244" s="17">
        <v>36</v>
      </c>
      <c r="W244" s="11" t="s">
        <v>24</v>
      </c>
      <c r="X244" s="18">
        <v>30</v>
      </c>
      <c r="Y244" s="23">
        <f t="shared" si="382"/>
        <v>7.5</v>
      </c>
      <c r="Z244" s="23" t="str">
        <f t="shared" si="383"/>
        <v/>
      </c>
      <c r="AA244" s="19">
        <v>36</v>
      </c>
      <c r="AB244" s="11" t="s">
        <v>24</v>
      </c>
      <c r="AC244" s="20">
        <v>30</v>
      </c>
      <c r="AD244" s="23">
        <f t="shared" si="392"/>
        <v>7.5</v>
      </c>
      <c r="AE244" s="23" t="str">
        <f t="shared" si="393"/>
        <v/>
      </c>
    </row>
    <row r="245" spans="1:31" x14ac:dyDescent="0.35">
      <c r="A245" s="40" t="s">
        <v>551</v>
      </c>
      <c r="B245" s="35" t="s">
        <v>555</v>
      </c>
      <c r="C245" s="21" t="s">
        <v>72</v>
      </c>
      <c r="D245" s="35" t="s">
        <v>36</v>
      </c>
      <c r="E245" s="35" t="s">
        <v>35</v>
      </c>
      <c r="F245" s="21" t="s">
        <v>994</v>
      </c>
      <c r="G245" s="10">
        <v>24</v>
      </c>
      <c r="H245" s="11" t="s">
        <v>24</v>
      </c>
      <c r="I245" s="12">
        <v>12</v>
      </c>
      <c r="J245" s="23">
        <f t="shared" si="376"/>
        <v>2</v>
      </c>
      <c r="K245" s="23" t="str">
        <f t="shared" si="377"/>
        <v/>
      </c>
      <c r="L245" s="13">
        <v>24</v>
      </c>
      <c r="M245" s="11" t="s">
        <v>24</v>
      </c>
      <c r="N245" s="14">
        <v>12</v>
      </c>
      <c r="O245" s="23">
        <f t="shared" si="378"/>
        <v>2</v>
      </c>
      <c r="P245" s="23" t="str">
        <f t="shared" si="379"/>
        <v/>
      </c>
      <c r="Q245" s="15">
        <v>30</v>
      </c>
      <c r="R245" s="11" t="s">
        <v>24</v>
      </c>
      <c r="S245" s="16">
        <v>18</v>
      </c>
      <c r="T245" s="23">
        <f t="shared" si="380"/>
        <v>3.75</v>
      </c>
      <c r="U245" s="23" t="str">
        <f t="shared" si="381"/>
        <v/>
      </c>
      <c r="V245" s="17">
        <v>30</v>
      </c>
      <c r="W245" s="11" t="s">
        <v>24</v>
      </c>
      <c r="X245" s="18">
        <v>18</v>
      </c>
      <c r="Y245" s="23">
        <f t="shared" si="382"/>
        <v>3.75</v>
      </c>
      <c r="Z245" s="23" t="str">
        <f t="shared" si="383"/>
        <v/>
      </c>
      <c r="AA245" s="19" t="s">
        <v>25</v>
      </c>
      <c r="AB245" s="11" t="s">
        <v>24</v>
      </c>
      <c r="AC245" s="20" t="s">
        <v>25</v>
      </c>
      <c r="AD245" s="23"/>
      <c r="AE245" s="23"/>
    </row>
    <row r="246" spans="1:31" x14ac:dyDescent="0.35">
      <c r="A246" s="40" t="s">
        <v>552</v>
      </c>
      <c r="B246" s="35" t="s">
        <v>565</v>
      </c>
      <c r="C246" s="21" t="s">
        <v>72</v>
      </c>
      <c r="D246" s="35" t="s">
        <v>36</v>
      </c>
      <c r="E246" s="35" t="s">
        <v>35</v>
      </c>
      <c r="F246" s="21" t="s">
        <v>994</v>
      </c>
      <c r="G246" s="10">
        <v>24</v>
      </c>
      <c r="H246" s="11" t="s">
        <v>24</v>
      </c>
      <c r="I246" s="12">
        <v>18</v>
      </c>
      <c r="J246" s="23">
        <f t="shared" ref="J246:J247" si="488">IF(OR(G246&gt;36,I246&gt;36),"",G246*I246/144)</f>
        <v>3</v>
      </c>
      <c r="K246" s="23" t="str">
        <f t="shared" ref="K246:K247" si="489">IF(OR(G246&gt;36,I246&gt;36),G246*I246/144,"")</f>
        <v/>
      </c>
      <c r="L246" s="13">
        <v>24</v>
      </c>
      <c r="M246" s="11" t="s">
        <v>24</v>
      </c>
      <c r="N246" s="14">
        <v>18</v>
      </c>
      <c r="O246" s="23">
        <f t="shared" ref="O246:O247" si="490">IF(OR(L246&gt;36,N246&gt;36),"",L246*N246/144)</f>
        <v>3</v>
      </c>
      <c r="P246" s="23" t="str">
        <f t="shared" ref="P246:P247" si="491">IF(OR(L246&gt;36,N246&gt;36),L246*N246/144,"")</f>
        <v/>
      </c>
      <c r="Q246" s="15">
        <v>30</v>
      </c>
      <c r="R246" s="11" t="s">
        <v>24</v>
      </c>
      <c r="S246" s="16">
        <v>24</v>
      </c>
      <c r="T246" s="23">
        <f t="shared" ref="T246:T247" si="492">IF(OR(Q246&gt;36,S246&gt;36),"",Q246*S246/144)</f>
        <v>5</v>
      </c>
      <c r="U246" s="23" t="str">
        <f t="shared" ref="U246:U247" si="493">IF(OR(Q246&gt;36,S246&gt;36),Q246*S246/144,"")</f>
        <v/>
      </c>
      <c r="V246" s="17">
        <v>36</v>
      </c>
      <c r="W246" s="11" t="s">
        <v>24</v>
      </c>
      <c r="X246" s="18">
        <v>30</v>
      </c>
      <c r="Y246" s="23">
        <f t="shared" ref="Y246:Y247" si="494">IF(OR(V246&gt;36,X246&gt;36),"",V246*X246/144)</f>
        <v>7.5</v>
      </c>
      <c r="Z246" s="23" t="str">
        <f t="shared" ref="Z246:Z247" si="495">IF(OR(V246&gt;36,X246&gt;36),V246*X246/144,"")</f>
        <v/>
      </c>
      <c r="AA246" s="19">
        <v>36</v>
      </c>
      <c r="AB246" s="11" t="s">
        <v>24</v>
      </c>
      <c r="AC246" s="20">
        <v>30</v>
      </c>
      <c r="AD246" s="23">
        <f t="shared" ref="AD246:AD247" si="496">IF(OR(AA246&gt;36,AC246&gt;36),"",AA246*AC246/144)</f>
        <v>7.5</v>
      </c>
      <c r="AE246" s="23" t="str">
        <f t="shared" ref="AE246:AE247" si="497">IF(OR(AA246&gt;36,AC246&gt;36),AA246*AC246/144,"")</f>
        <v/>
      </c>
    </row>
    <row r="247" spans="1:31" x14ac:dyDescent="0.35">
      <c r="A247" s="40" t="s">
        <v>553</v>
      </c>
      <c r="B247" s="35" t="s">
        <v>566</v>
      </c>
      <c r="C247" s="21" t="s">
        <v>72</v>
      </c>
      <c r="D247" s="35" t="s">
        <v>36</v>
      </c>
      <c r="E247" s="35" t="s">
        <v>35</v>
      </c>
      <c r="F247" s="21" t="s">
        <v>994</v>
      </c>
      <c r="G247" s="10">
        <v>24</v>
      </c>
      <c r="H247" s="11" t="s">
        <v>24</v>
      </c>
      <c r="I247" s="12">
        <v>18</v>
      </c>
      <c r="J247" s="23">
        <f t="shared" si="488"/>
        <v>3</v>
      </c>
      <c r="K247" s="23" t="str">
        <f t="shared" si="489"/>
        <v/>
      </c>
      <c r="L247" s="13">
        <v>24</v>
      </c>
      <c r="M247" s="11" t="s">
        <v>24</v>
      </c>
      <c r="N247" s="14">
        <v>18</v>
      </c>
      <c r="O247" s="23">
        <f t="shared" si="490"/>
        <v>3</v>
      </c>
      <c r="P247" s="23" t="str">
        <f t="shared" si="491"/>
        <v/>
      </c>
      <c r="Q247" s="15">
        <v>30</v>
      </c>
      <c r="R247" s="11" t="s">
        <v>24</v>
      </c>
      <c r="S247" s="16">
        <v>24</v>
      </c>
      <c r="T247" s="23">
        <f t="shared" si="492"/>
        <v>5</v>
      </c>
      <c r="U247" s="23" t="str">
        <f t="shared" si="493"/>
        <v/>
      </c>
      <c r="V247" s="17">
        <v>36</v>
      </c>
      <c r="W247" s="11" t="s">
        <v>24</v>
      </c>
      <c r="X247" s="18">
        <v>30</v>
      </c>
      <c r="Y247" s="23">
        <f t="shared" si="494"/>
        <v>7.5</v>
      </c>
      <c r="Z247" s="23" t="str">
        <f t="shared" si="495"/>
        <v/>
      </c>
      <c r="AA247" s="19">
        <v>36</v>
      </c>
      <c r="AB247" s="11" t="s">
        <v>24</v>
      </c>
      <c r="AC247" s="20">
        <v>30</v>
      </c>
      <c r="AD247" s="23">
        <f t="shared" si="496"/>
        <v>7.5</v>
      </c>
      <c r="AE247" s="23" t="str">
        <f t="shared" si="497"/>
        <v/>
      </c>
    </row>
    <row r="248" spans="1:31" x14ac:dyDescent="0.35">
      <c r="A248" s="40" t="s">
        <v>554</v>
      </c>
      <c r="B248" s="35" t="s">
        <v>556</v>
      </c>
      <c r="C248" s="21" t="s">
        <v>73</v>
      </c>
      <c r="D248" s="35" t="s">
        <v>36</v>
      </c>
      <c r="E248" s="35" t="s">
        <v>35</v>
      </c>
      <c r="F248" s="21" t="s">
        <v>994</v>
      </c>
      <c r="G248" s="10">
        <v>36</v>
      </c>
      <c r="H248" s="11" t="s">
        <v>24</v>
      </c>
      <c r="I248" s="12">
        <v>36</v>
      </c>
      <c r="J248" s="23">
        <f t="shared" si="376"/>
        <v>9</v>
      </c>
      <c r="K248" s="23" t="str">
        <f t="shared" si="377"/>
        <v/>
      </c>
      <c r="L248" s="13">
        <v>36</v>
      </c>
      <c r="M248" s="11" t="s">
        <v>24</v>
      </c>
      <c r="N248" s="14">
        <v>36</v>
      </c>
      <c r="O248" s="23">
        <f t="shared" si="378"/>
        <v>9</v>
      </c>
      <c r="P248" s="23" t="str">
        <f t="shared" si="379"/>
        <v/>
      </c>
      <c r="Q248" s="15">
        <v>36</v>
      </c>
      <c r="R248" s="11" t="s">
        <v>24</v>
      </c>
      <c r="S248" s="16">
        <v>36</v>
      </c>
      <c r="T248" s="23">
        <f t="shared" si="380"/>
        <v>9</v>
      </c>
      <c r="U248" s="23" t="str">
        <f t="shared" si="381"/>
        <v/>
      </c>
      <c r="V248" s="17">
        <v>48</v>
      </c>
      <c r="W248" s="11" t="s">
        <v>24</v>
      </c>
      <c r="X248" s="18">
        <v>48</v>
      </c>
      <c r="Y248" s="23" t="str">
        <f t="shared" si="382"/>
        <v/>
      </c>
      <c r="Z248" s="23">
        <f t="shared" si="383"/>
        <v>16</v>
      </c>
      <c r="AA248" s="19">
        <v>48</v>
      </c>
      <c r="AB248" s="11" t="s">
        <v>24</v>
      </c>
      <c r="AC248" s="20">
        <v>48</v>
      </c>
      <c r="AD248" s="23" t="str">
        <f t="shared" si="392"/>
        <v/>
      </c>
      <c r="AE248" s="23">
        <f t="shared" si="393"/>
        <v>16</v>
      </c>
    </row>
    <row r="249" spans="1:31" x14ac:dyDescent="0.35">
      <c r="A249" s="40" t="s">
        <v>557</v>
      </c>
      <c r="B249" s="35" t="s">
        <v>558</v>
      </c>
      <c r="C249" s="21" t="s">
        <v>73</v>
      </c>
      <c r="D249" s="35" t="s">
        <v>36</v>
      </c>
      <c r="E249" s="35" t="s">
        <v>35</v>
      </c>
      <c r="F249" s="21" t="s">
        <v>994</v>
      </c>
      <c r="G249" s="10">
        <v>36</v>
      </c>
      <c r="H249" s="11" t="s">
        <v>24</v>
      </c>
      <c r="I249" s="12">
        <v>36</v>
      </c>
      <c r="J249" s="23">
        <f t="shared" ref="J249:J254" si="498">IF(OR(G249&gt;36,I249&gt;36),"",G249*I249/144)</f>
        <v>9</v>
      </c>
      <c r="K249" s="23" t="str">
        <f t="shared" ref="K249:K254" si="499">IF(OR(G249&gt;36,I249&gt;36),G249*I249/144,"")</f>
        <v/>
      </c>
      <c r="L249" s="13">
        <v>36</v>
      </c>
      <c r="M249" s="11" t="s">
        <v>24</v>
      </c>
      <c r="N249" s="14">
        <v>36</v>
      </c>
      <c r="O249" s="23">
        <f t="shared" ref="O249:O254" si="500">IF(OR(L249&gt;36,N249&gt;36),"",L249*N249/144)</f>
        <v>9</v>
      </c>
      <c r="P249" s="23" t="str">
        <f t="shared" ref="P249:P254" si="501">IF(OR(L249&gt;36,N249&gt;36),L249*N249/144,"")</f>
        <v/>
      </c>
      <c r="Q249" s="15">
        <v>36</v>
      </c>
      <c r="R249" s="11" t="s">
        <v>24</v>
      </c>
      <c r="S249" s="16">
        <v>36</v>
      </c>
      <c r="T249" s="23">
        <f t="shared" ref="T249:T254" si="502">IF(OR(Q249&gt;36,S249&gt;36),"",Q249*S249/144)</f>
        <v>9</v>
      </c>
      <c r="U249" s="23" t="str">
        <f t="shared" ref="U249:U254" si="503">IF(OR(Q249&gt;36,S249&gt;36),Q249*S249/144,"")</f>
        <v/>
      </c>
      <c r="V249" s="17" t="s">
        <v>25</v>
      </c>
      <c r="W249" s="11" t="s">
        <v>24</v>
      </c>
      <c r="X249" s="18" t="s">
        <v>25</v>
      </c>
      <c r="Y249" s="23"/>
      <c r="Z249" s="23"/>
      <c r="AA249" s="19">
        <v>48</v>
      </c>
      <c r="AB249" s="11" t="s">
        <v>24</v>
      </c>
      <c r="AC249" s="20">
        <v>48</v>
      </c>
      <c r="AD249" s="23" t="str">
        <f t="shared" ref="AD249:AD254" si="504">IF(OR(AA249&gt;36,AC249&gt;36),"",AA249*AC249/144)</f>
        <v/>
      </c>
      <c r="AE249" s="23">
        <f t="shared" ref="AE249:AE254" si="505">IF(OR(AA249&gt;36,AC249&gt;36),AA249*AC249/144,"")</f>
        <v>16</v>
      </c>
    </row>
    <row r="250" spans="1:31" x14ac:dyDescent="0.35">
      <c r="A250" s="40" t="s">
        <v>559</v>
      </c>
      <c r="B250" s="35" t="s">
        <v>567</v>
      </c>
      <c r="C250" s="21" t="s">
        <v>73</v>
      </c>
      <c r="D250" s="35" t="s">
        <v>36</v>
      </c>
      <c r="E250" s="35" t="s">
        <v>35</v>
      </c>
      <c r="F250" s="21" t="s">
        <v>994</v>
      </c>
      <c r="G250" s="10">
        <v>36</v>
      </c>
      <c r="H250" s="11" t="s">
        <v>24</v>
      </c>
      <c r="I250" s="12">
        <v>36</v>
      </c>
      <c r="J250" s="23">
        <f t="shared" si="498"/>
        <v>9</v>
      </c>
      <c r="K250" s="23" t="str">
        <f t="shared" si="499"/>
        <v/>
      </c>
      <c r="L250" s="13">
        <v>36</v>
      </c>
      <c r="M250" s="11" t="s">
        <v>24</v>
      </c>
      <c r="N250" s="14">
        <v>36</v>
      </c>
      <c r="O250" s="23">
        <f t="shared" si="500"/>
        <v>9</v>
      </c>
      <c r="P250" s="23" t="str">
        <f t="shared" si="501"/>
        <v/>
      </c>
      <c r="Q250" s="15">
        <v>36</v>
      </c>
      <c r="R250" s="11" t="s">
        <v>24</v>
      </c>
      <c r="S250" s="16">
        <v>36</v>
      </c>
      <c r="T250" s="23">
        <f t="shared" si="502"/>
        <v>9</v>
      </c>
      <c r="U250" s="23" t="str">
        <f t="shared" si="503"/>
        <v/>
      </c>
      <c r="V250" s="17">
        <v>48</v>
      </c>
      <c r="W250" s="11" t="s">
        <v>24</v>
      </c>
      <c r="X250" s="18">
        <v>48</v>
      </c>
      <c r="Y250" s="23" t="str">
        <f t="shared" ref="Y250:Y254" si="506">IF(OR(V250&gt;36,X250&gt;36),"",V250*X250/144)</f>
        <v/>
      </c>
      <c r="Z250" s="23">
        <f t="shared" ref="Z250:Z254" si="507">IF(OR(V250&gt;36,X250&gt;36),V250*X250/144,"")</f>
        <v>16</v>
      </c>
      <c r="AA250" s="19">
        <v>48</v>
      </c>
      <c r="AB250" s="11" t="s">
        <v>24</v>
      </c>
      <c r="AC250" s="20">
        <v>48</v>
      </c>
      <c r="AD250" s="23" t="str">
        <f t="shared" si="504"/>
        <v/>
      </c>
      <c r="AE250" s="23">
        <f t="shared" si="505"/>
        <v>16</v>
      </c>
    </row>
    <row r="251" spans="1:31" x14ac:dyDescent="0.35">
      <c r="A251" s="40" t="s">
        <v>560</v>
      </c>
      <c r="B251" s="35" t="s">
        <v>568</v>
      </c>
      <c r="C251" s="21" t="s">
        <v>73</v>
      </c>
      <c r="D251" s="35" t="s">
        <v>36</v>
      </c>
      <c r="E251" s="35" t="s">
        <v>35</v>
      </c>
      <c r="F251" s="21" t="s">
        <v>994</v>
      </c>
      <c r="G251" s="10">
        <v>36</v>
      </c>
      <c r="H251" s="11" t="s">
        <v>24</v>
      </c>
      <c r="I251" s="12">
        <v>36</v>
      </c>
      <c r="J251" s="23">
        <f t="shared" si="498"/>
        <v>9</v>
      </c>
      <c r="K251" s="23" t="str">
        <f t="shared" si="499"/>
        <v/>
      </c>
      <c r="L251" s="13">
        <v>36</v>
      </c>
      <c r="M251" s="11" t="s">
        <v>24</v>
      </c>
      <c r="N251" s="14">
        <v>36</v>
      </c>
      <c r="O251" s="23">
        <f t="shared" si="500"/>
        <v>9</v>
      </c>
      <c r="P251" s="23" t="str">
        <f t="shared" si="501"/>
        <v/>
      </c>
      <c r="Q251" s="15">
        <v>36</v>
      </c>
      <c r="R251" s="11" t="s">
        <v>24</v>
      </c>
      <c r="S251" s="16">
        <v>36</v>
      </c>
      <c r="T251" s="23">
        <f t="shared" si="502"/>
        <v>9</v>
      </c>
      <c r="U251" s="23" t="str">
        <f t="shared" si="503"/>
        <v/>
      </c>
      <c r="V251" s="17">
        <v>48</v>
      </c>
      <c r="W251" s="11" t="s">
        <v>24</v>
      </c>
      <c r="X251" s="18">
        <v>48</v>
      </c>
      <c r="Y251" s="23" t="str">
        <f t="shared" si="506"/>
        <v/>
      </c>
      <c r="Z251" s="23">
        <f t="shared" si="507"/>
        <v>16</v>
      </c>
      <c r="AA251" s="19">
        <v>48</v>
      </c>
      <c r="AB251" s="11" t="s">
        <v>24</v>
      </c>
      <c r="AC251" s="20">
        <v>48</v>
      </c>
      <c r="AD251" s="23" t="str">
        <f t="shared" si="504"/>
        <v/>
      </c>
      <c r="AE251" s="23">
        <f t="shared" si="505"/>
        <v>16</v>
      </c>
    </row>
    <row r="252" spans="1:31" x14ac:dyDescent="0.35">
      <c r="A252" s="40" t="s">
        <v>561</v>
      </c>
      <c r="B252" s="35" t="s">
        <v>569</v>
      </c>
      <c r="C252" s="21" t="s">
        <v>73</v>
      </c>
      <c r="D252" s="35" t="s">
        <v>36</v>
      </c>
      <c r="E252" s="35" t="s">
        <v>35</v>
      </c>
      <c r="F252" s="21" t="s">
        <v>994</v>
      </c>
      <c r="G252" s="10">
        <v>36</v>
      </c>
      <c r="H252" s="11" t="s">
        <v>24</v>
      </c>
      <c r="I252" s="12">
        <v>36</v>
      </c>
      <c r="J252" s="23">
        <f t="shared" si="498"/>
        <v>9</v>
      </c>
      <c r="K252" s="23" t="str">
        <f t="shared" si="499"/>
        <v/>
      </c>
      <c r="L252" s="13">
        <v>36</v>
      </c>
      <c r="M252" s="11" t="s">
        <v>24</v>
      </c>
      <c r="N252" s="14">
        <v>36</v>
      </c>
      <c r="O252" s="23">
        <f t="shared" si="500"/>
        <v>9</v>
      </c>
      <c r="P252" s="23" t="str">
        <f t="shared" si="501"/>
        <v/>
      </c>
      <c r="Q252" s="15">
        <v>36</v>
      </c>
      <c r="R252" s="11" t="s">
        <v>24</v>
      </c>
      <c r="S252" s="16">
        <v>36</v>
      </c>
      <c r="T252" s="23">
        <f t="shared" si="502"/>
        <v>9</v>
      </c>
      <c r="U252" s="23" t="str">
        <f t="shared" si="503"/>
        <v/>
      </c>
      <c r="V252" s="17">
        <v>48</v>
      </c>
      <c r="W252" s="11" t="s">
        <v>24</v>
      </c>
      <c r="X252" s="18">
        <v>48</v>
      </c>
      <c r="Y252" s="23" t="str">
        <f t="shared" si="506"/>
        <v/>
      </c>
      <c r="Z252" s="23">
        <f t="shared" si="507"/>
        <v>16</v>
      </c>
      <c r="AA252" s="19">
        <v>48</v>
      </c>
      <c r="AB252" s="11" t="s">
        <v>24</v>
      </c>
      <c r="AC252" s="20">
        <v>48</v>
      </c>
      <c r="AD252" s="23" t="str">
        <f t="shared" si="504"/>
        <v/>
      </c>
      <c r="AE252" s="23">
        <f t="shared" si="505"/>
        <v>16</v>
      </c>
    </row>
    <row r="253" spans="1:31" x14ac:dyDescent="0.35">
      <c r="A253" s="40" t="s">
        <v>562</v>
      </c>
      <c r="B253" s="35" t="s">
        <v>570</v>
      </c>
      <c r="C253" s="21" t="s">
        <v>73</v>
      </c>
      <c r="D253" s="35" t="s">
        <v>36</v>
      </c>
      <c r="E253" s="35" t="s">
        <v>35</v>
      </c>
      <c r="F253" s="21" t="s">
        <v>994</v>
      </c>
      <c r="G253" s="10">
        <v>36</v>
      </c>
      <c r="H253" s="11" t="s">
        <v>24</v>
      </c>
      <c r="I253" s="12">
        <v>36</v>
      </c>
      <c r="J253" s="23">
        <f t="shared" si="498"/>
        <v>9</v>
      </c>
      <c r="K253" s="23" t="str">
        <f t="shared" si="499"/>
        <v/>
      </c>
      <c r="L253" s="13">
        <v>36</v>
      </c>
      <c r="M253" s="11" t="s">
        <v>24</v>
      </c>
      <c r="N253" s="14">
        <v>36</v>
      </c>
      <c r="O253" s="23">
        <f t="shared" si="500"/>
        <v>9</v>
      </c>
      <c r="P253" s="23" t="str">
        <f t="shared" si="501"/>
        <v/>
      </c>
      <c r="Q253" s="15">
        <v>36</v>
      </c>
      <c r="R253" s="11" t="s">
        <v>24</v>
      </c>
      <c r="S253" s="16">
        <v>36</v>
      </c>
      <c r="T253" s="23">
        <f t="shared" si="502"/>
        <v>9</v>
      </c>
      <c r="U253" s="23" t="str">
        <f t="shared" si="503"/>
        <v/>
      </c>
      <c r="V253" s="17">
        <v>48</v>
      </c>
      <c r="W253" s="11" t="s">
        <v>24</v>
      </c>
      <c r="X253" s="18">
        <v>48</v>
      </c>
      <c r="Y253" s="23" t="str">
        <f t="shared" si="506"/>
        <v/>
      </c>
      <c r="Z253" s="23">
        <f t="shared" si="507"/>
        <v>16</v>
      </c>
      <c r="AA253" s="19" t="s">
        <v>25</v>
      </c>
      <c r="AB253" s="11" t="s">
        <v>24</v>
      </c>
      <c r="AC253" s="20" t="s">
        <v>25</v>
      </c>
      <c r="AD253" s="23"/>
      <c r="AE253" s="23"/>
    </row>
    <row r="254" spans="1:31" x14ac:dyDescent="0.35">
      <c r="A254" s="40" t="s">
        <v>563</v>
      </c>
      <c r="B254" s="35" t="s">
        <v>571</v>
      </c>
      <c r="C254" s="21" t="s">
        <v>73</v>
      </c>
      <c r="D254" s="35" t="s">
        <v>36</v>
      </c>
      <c r="E254" s="35" t="s">
        <v>35</v>
      </c>
      <c r="F254" s="21" t="s">
        <v>994</v>
      </c>
      <c r="G254" s="10">
        <v>36</v>
      </c>
      <c r="H254" s="11" t="s">
        <v>24</v>
      </c>
      <c r="I254" s="12">
        <v>36</v>
      </c>
      <c r="J254" s="23">
        <f t="shared" si="498"/>
        <v>9</v>
      </c>
      <c r="K254" s="23" t="str">
        <f t="shared" si="499"/>
        <v/>
      </c>
      <c r="L254" s="13">
        <v>36</v>
      </c>
      <c r="M254" s="11" t="s">
        <v>24</v>
      </c>
      <c r="N254" s="14">
        <v>36</v>
      </c>
      <c r="O254" s="23">
        <f t="shared" si="500"/>
        <v>9</v>
      </c>
      <c r="P254" s="23" t="str">
        <f t="shared" si="501"/>
        <v/>
      </c>
      <c r="Q254" s="15">
        <v>36</v>
      </c>
      <c r="R254" s="11" t="s">
        <v>24</v>
      </c>
      <c r="S254" s="16">
        <v>36</v>
      </c>
      <c r="T254" s="23">
        <f t="shared" si="502"/>
        <v>9</v>
      </c>
      <c r="U254" s="23" t="str">
        <f t="shared" si="503"/>
        <v/>
      </c>
      <c r="V254" s="17">
        <v>48</v>
      </c>
      <c r="W254" s="11" t="s">
        <v>24</v>
      </c>
      <c r="X254" s="18">
        <v>48</v>
      </c>
      <c r="Y254" s="23" t="str">
        <f t="shared" si="506"/>
        <v/>
      </c>
      <c r="Z254" s="23">
        <f t="shared" si="507"/>
        <v>16</v>
      </c>
      <c r="AA254" s="19">
        <v>48</v>
      </c>
      <c r="AB254" s="11" t="s">
        <v>24</v>
      </c>
      <c r="AC254" s="20">
        <v>48</v>
      </c>
      <c r="AD254" s="23" t="str">
        <f t="shared" si="504"/>
        <v/>
      </c>
      <c r="AE254" s="23">
        <f t="shared" si="505"/>
        <v>16</v>
      </c>
    </row>
    <row r="255" spans="1:31" x14ac:dyDescent="0.35">
      <c r="A255" s="40" t="s">
        <v>572</v>
      </c>
      <c r="B255" s="35" t="s">
        <v>574</v>
      </c>
      <c r="C255" s="21" t="s">
        <v>73</v>
      </c>
      <c r="D255" s="35" t="s">
        <v>36</v>
      </c>
      <c r="E255" s="35" t="s">
        <v>35</v>
      </c>
      <c r="F255" s="21" t="s">
        <v>994</v>
      </c>
      <c r="G255" s="10">
        <v>30</v>
      </c>
      <c r="H255" s="11" t="s">
        <v>24</v>
      </c>
      <c r="I255" s="12">
        <v>30</v>
      </c>
      <c r="J255" s="23">
        <f t="shared" ref="J255" si="508">IF(OR(G255&gt;36,I255&gt;36),"",G255*I255/144)</f>
        <v>6.25</v>
      </c>
      <c r="K255" s="23" t="str">
        <f t="shared" ref="K255" si="509">IF(OR(G255&gt;36,I255&gt;36),G255*I255/144,"")</f>
        <v/>
      </c>
      <c r="L255" s="13">
        <v>36</v>
      </c>
      <c r="M255" s="11" t="s">
        <v>24</v>
      </c>
      <c r="N255" s="14">
        <v>36</v>
      </c>
      <c r="O255" s="23">
        <f t="shared" ref="O255" si="510">IF(OR(L255&gt;36,N255&gt;36),"",L255*N255/144)</f>
        <v>9</v>
      </c>
      <c r="P255" s="23" t="str">
        <f t="shared" ref="P255" si="511">IF(OR(L255&gt;36,N255&gt;36),L255*N255/144,"")</f>
        <v/>
      </c>
      <c r="Q255" s="15">
        <v>36</v>
      </c>
      <c r="R255" s="11" t="s">
        <v>24</v>
      </c>
      <c r="S255" s="16">
        <v>36</v>
      </c>
      <c r="T255" s="23">
        <f t="shared" ref="T255" si="512">IF(OR(Q255&gt;36,S255&gt;36),"",Q255*S255/144)</f>
        <v>9</v>
      </c>
      <c r="U255" s="23" t="str">
        <f t="shared" ref="U255" si="513">IF(OR(Q255&gt;36,S255&gt;36),Q255*S255/144,"")</f>
        <v/>
      </c>
      <c r="V255" s="17">
        <v>48</v>
      </c>
      <c r="W255" s="11" t="s">
        <v>24</v>
      </c>
      <c r="X255" s="18">
        <v>48</v>
      </c>
      <c r="Y255" s="23" t="str">
        <f t="shared" ref="Y255" si="514">IF(OR(V255&gt;36,X255&gt;36),"",V255*X255/144)</f>
        <v/>
      </c>
      <c r="Z255" s="23">
        <f t="shared" ref="Z255" si="515">IF(OR(V255&gt;36,X255&gt;36),V255*X255/144,"")</f>
        <v>16</v>
      </c>
      <c r="AA255" s="19">
        <v>48</v>
      </c>
      <c r="AB255" s="11" t="s">
        <v>24</v>
      </c>
      <c r="AC255" s="20">
        <v>48</v>
      </c>
      <c r="AD255" s="23" t="str">
        <f t="shared" ref="AD255" si="516">IF(OR(AA255&gt;36,AC255&gt;36),"",AA255*AC255/144)</f>
        <v/>
      </c>
      <c r="AE255" s="23">
        <f t="shared" ref="AE255" si="517">IF(OR(AA255&gt;36,AC255&gt;36),AA255*AC255/144,"")</f>
        <v>16</v>
      </c>
    </row>
    <row r="256" spans="1:31" x14ac:dyDescent="0.35">
      <c r="A256" s="40" t="s">
        <v>573</v>
      </c>
      <c r="B256" s="35" t="s">
        <v>575</v>
      </c>
      <c r="C256" s="21" t="s">
        <v>73</v>
      </c>
      <c r="D256" s="35" t="s">
        <v>36</v>
      </c>
      <c r="E256" s="35" t="s">
        <v>35</v>
      </c>
      <c r="F256" s="21" t="s">
        <v>994</v>
      </c>
      <c r="G256" s="10">
        <v>30</v>
      </c>
      <c r="H256" s="11" t="s">
        <v>24</v>
      </c>
      <c r="I256" s="12">
        <v>30</v>
      </c>
      <c r="J256" s="23">
        <f t="shared" ref="J256:J257" si="518">IF(OR(G256&gt;36,I256&gt;36),"",G256*I256/144)</f>
        <v>6.25</v>
      </c>
      <c r="K256" s="23" t="str">
        <f t="shared" ref="K256:K257" si="519">IF(OR(G256&gt;36,I256&gt;36),G256*I256/144,"")</f>
        <v/>
      </c>
      <c r="L256" s="13">
        <v>36</v>
      </c>
      <c r="M256" s="11" t="s">
        <v>24</v>
      </c>
      <c r="N256" s="14">
        <v>36</v>
      </c>
      <c r="O256" s="23">
        <f t="shared" ref="O256:O257" si="520">IF(OR(L256&gt;36,N256&gt;36),"",L256*N256/144)</f>
        <v>9</v>
      </c>
      <c r="P256" s="23" t="str">
        <f t="shared" ref="P256:P257" si="521">IF(OR(L256&gt;36,N256&gt;36),L256*N256/144,"")</f>
        <v/>
      </c>
      <c r="Q256" s="15">
        <v>36</v>
      </c>
      <c r="R256" s="11" t="s">
        <v>24</v>
      </c>
      <c r="S256" s="16">
        <v>36</v>
      </c>
      <c r="T256" s="23">
        <f t="shared" ref="T256:T257" si="522">IF(OR(Q256&gt;36,S256&gt;36),"",Q256*S256/144)</f>
        <v>9</v>
      </c>
      <c r="U256" s="23" t="str">
        <f t="shared" ref="U256:U257" si="523">IF(OR(Q256&gt;36,S256&gt;36),Q256*S256/144,"")</f>
        <v/>
      </c>
      <c r="V256" s="17">
        <v>48</v>
      </c>
      <c r="W256" s="11" t="s">
        <v>24</v>
      </c>
      <c r="X256" s="18">
        <v>48</v>
      </c>
      <c r="Y256" s="23" t="str">
        <f t="shared" ref="Y256:Y257" si="524">IF(OR(V256&gt;36,X256&gt;36),"",V256*X256/144)</f>
        <v/>
      </c>
      <c r="Z256" s="23">
        <f t="shared" ref="Z256:Z257" si="525">IF(OR(V256&gt;36,X256&gt;36),V256*X256/144,"")</f>
        <v>16</v>
      </c>
      <c r="AA256" s="19">
        <v>48</v>
      </c>
      <c r="AB256" s="11" t="s">
        <v>24</v>
      </c>
      <c r="AC256" s="20">
        <v>48</v>
      </c>
      <c r="AD256" s="23" t="str">
        <f t="shared" ref="AD256:AD257" si="526">IF(OR(AA256&gt;36,AC256&gt;36),"",AA256*AC256/144)</f>
        <v/>
      </c>
      <c r="AE256" s="23">
        <f t="shared" ref="AE256:AE257" si="527">IF(OR(AA256&gt;36,AC256&gt;36),AA256*AC256/144,"")</f>
        <v>16</v>
      </c>
    </row>
    <row r="257" spans="1:31" x14ac:dyDescent="0.35">
      <c r="A257" s="40" t="s">
        <v>576</v>
      </c>
      <c r="B257" s="35" t="s">
        <v>577</v>
      </c>
      <c r="C257" s="21" t="s">
        <v>72</v>
      </c>
      <c r="D257" s="35" t="s">
        <v>36</v>
      </c>
      <c r="E257" s="35" t="s">
        <v>35</v>
      </c>
      <c r="F257" s="21" t="s">
        <v>994</v>
      </c>
      <c r="G257" s="10">
        <v>24</v>
      </c>
      <c r="H257" s="11" t="s">
        <v>24</v>
      </c>
      <c r="I257" s="12">
        <v>18</v>
      </c>
      <c r="J257" s="23">
        <f t="shared" si="518"/>
        <v>3</v>
      </c>
      <c r="K257" s="23" t="str">
        <f t="shared" si="519"/>
        <v/>
      </c>
      <c r="L257" s="13">
        <v>24</v>
      </c>
      <c r="M257" s="11" t="s">
        <v>24</v>
      </c>
      <c r="N257" s="14">
        <v>18</v>
      </c>
      <c r="O257" s="23">
        <f t="shared" si="520"/>
        <v>3</v>
      </c>
      <c r="P257" s="23" t="str">
        <f t="shared" si="521"/>
        <v/>
      </c>
      <c r="Q257" s="15">
        <v>30</v>
      </c>
      <c r="R257" s="11" t="s">
        <v>24</v>
      </c>
      <c r="S257" s="16">
        <v>24</v>
      </c>
      <c r="T257" s="23">
        <f t="shared" si="522"/>
        <v>5</v>
      </c>
      <c r="U257" s="23" t="str">
        <f t="shared" si="523"/>
        <v/>
      </c>
      <c r="V257" s="17">
        <v>36</v>
      </c>
      <c r="W257" s="11" t="s">
        <v>24</v>
      </c>
      <c r="X257" s="18">
        <v>30</v>
      </c>
      <c r="Y257" s="23">
        <f t="shared" si="524"/>
        <v>7.5</v>
      </c>
      <c r="Z257" s="23" t="str">
        <f t="shared" si="525"/>
        <v/>
      </c>
      <c r="AA257" s="19">
        <v>36</v>
      </c>
      <c r="AB257" s="11" t="s">
        <v>24</v>
      </c>
      <c r="AC257" s="20">
        <v>30</v>
      </c>
      <c r="AD257" s="23">
        <f t="shared" si="526"/>
        <v>7.5</v>
      </c>
      <c r="AE257" s="23" t="str">
        <f t="shared" si="527"/>
        <v/>
      </c>
    </row>
    <row r="258" spans="1:31" x14ac:dyDescent="0.35">
      <c r="A258" s="40" t="s">
        <v>578</v>
      </c>
      <c r="B258" s="35" t="s">
        <v>579</v>
      </c>
      <c r="C258" s="21" t="s">
        <v>73</v>
      </c>
      <c r="D258" s="35" t="s">
        <v>36</v>
      </c>
      <c r="E258" s="35" t="s">
        <v>35</v>
      </c>
      <c r="F258" s="21" t="s">
        <v>994</v>
      </c>
      <c r="G258" s="10">
        <v>30</v>
      </c>
      <c r="H258" s="11" t="s">
        <v>24</v>
      </c>
      <c r="I258" s="12">
        <v>30</v>
      </c>
      <c r="J258" s="23">
        <f t="shared" ref="J258" si="528">IF(OR(G258&gt;36,I258&gt;36),"",G258*I258/144)</f>
        <v>6.25</v>
      </c>
      <c r="K258" s="23" t="str">
        <f t="shared" ref="K258" si="529">IF(OR(G258&gt;36,I258&gt;36),G258*I258/144,"")</f>
        <v/>
      </c>
      <c r="L258" s="13">
        <v>36</v>
      </c>
      <c r="M258" s="11" t="s">
        <v>24</v>
      </c>
      <c r="N258" s="14">
        <v>36</v>
      </c>
      <c r="O258" s="23">
        <f t="shared" ref="O258" si="530">IF(OR(L258&gt;36,N258&gt;36),"",L258*N258/144)</f>
        <v>9</v>
      </c>
      <c r="P258" s="23" t="str">
        <f t="shared" ref="P258" si="531">IF(OR(L258&gt;36,N258&gt;36),L258*N258/144,"")</f>
        <v/>
      </c>
      <c r="Q258" s="15">
        <v>36</v>
      </c>
      <c r="R258" s="11" t="s">
        <v>24</v>
      </c>
      <c r="S258" s="16">
        <v>36</v>
      </c>
      <c r="T258" s="23">
        <f t="shared" ref="T258" si="532">IF(OR(Q258&gt;36,S258&gt;36),"",Q258*S258/144)</f>
        <v>9</v>
      </c>
      <c r="U258" s="23" t="str">
        <f t="shared" ref="U258" si="533">IF(OR(Q258&gt;36,S258&gt;36),Q258*S258/144,"")</f>
        <v/>
      </c>
      <c r="V258" s="17">
        <v>48</v>
      </c>
      <c r="W258" s="11" t="s">
        <v>24</v>
      </c>
      <c r="X258" s="18">
        <v>48</v>
      </c>
      <c r="Y258" s="23" t="str">
        <f t="shared" ref="Y258" si="534">IF(OR(V258&gt;36,X258&gt;36),"",V258*X258/144)</f>
        <v/>
      </c>
      <c r="Z258" s="23">
        <f t="shared" ref="Z258" si="535">IF(OR(V258&gt;36,X258&gt;36),V258*X258/144,"")</f>
        <v>16</v>
      </c>
      <c r="AA258" s="19">
        <v>48</v>
      </c>
      <c r="AB258" s="11" t="s">
        <v>24</v>
      </c>
      <c r="AC258" s="20">
        <v>48</v>
      </c>
      <c r="AD258" s="23" t="str">
        <f t="shared" ref="AD258" si="536">IF(OR(AA258&gt;36,AC258&gt;36),"",AA258*AC258/144)</f>
        <v/>
      </c>
      <c r="AE258" s="23">
        <f t="shared" ref="AE258" si="537">IF(OR(AA258&gt;36,AC258&gt;36),AA258*AC258/144,"")</f>
        <v>16</v>
      </c>
    </row>
    <row r="259" spans="1:31" ht="29" x14ac:dyDescent="0.35">
      <c r="A259" s="40" t="s">
        <v>580</v>
      </c>
      <c r="B259" s="35" t="s">
        <v>581</v>
      </c>
      <c r="C259" s="21" t="s">
        <v>73</v>
      </c>
      <c r="D259" s="35" t="s">
        <v>36</v>
      </c>
      <c r="E259" s="35" t="s">
        <v>35</v>
      </c>
      <c r="F259" s="21" t="s">
        <v>994</v>
      </c>
      <c r="G259" s="10">
        <v>30</v>
      </c>
      <c r="H259" s="11" t="s">
        <v>24</v>
      </c>
      <c r="I259" s="12">
        <v>30</v>
      </c>
      <c r="J259" s="23">
        <f t="shared" ref="J259:J261" si="538">IF(OR(G259&gt;36,I259&gt;36),"",G259*I259/144)</f>
        <v>6.25</v>
      </c>
      <c r="K259" s="23" t="str">
        <f t="shared" ref="K259:K261" si="539">IF(OR(G259&gt;36,I259&gt;36),G259*I259/144,"")</f>
        <v/>
      </c>
      <c r="L259" s="13">
        <v>36</v>
      </c>
      <c r="M259" s="11" t="s">
        <v>24</v>
      </c>
      <c r="N259" s="14">
        <v>36</v>
      </c>
      <c r="O259" s="23">
        <f t="shared" ref="O259:O261" si="540">IF(OR(L259&gt;36,N259&gt;36),"",L259*N259/144)</f>
        <v>9</v>
      </c>
      <c r="P259" s="23" t="str">
        <f t="shared" ref="P259:P261" si="541">IF(OR(L259&gt;36,N259&gt;36),L259*N259/144,"")</f>
        <v/>
      </c>
      <c r="Q259" s="15">
        <v>36</v>
      </c>
      <c r="R259" s="11" t="s">
        <v>24</v>
      </c>
      <c r="S259" s="16">
        <v>36</v>
      </c>
      <c r="T259" s="23">
        <f t="shared" ref="T259:T261" si="542">IF(OR(Q259&gt;36,S259&gt;36),"",Q259*S259/144)</f>
        <v>9</v>
      </c>
      <c r="U259" s="23" t="str">
        <f t="shared" ref="U259:U261" si="543">IF(OR(Q259&gt;36,S259&gt;36),Q259*S259/144,"")</f>
        <v/>
      </c>
      <c r="V259" s="17">
        <v>48</v>
      </c>
      <c r="W259" s="11" t="s">
        <v>24</v>
      </c>
      <c r="X259" s="18">
        <v>48</v>
      </c>
      <c r="Y259" s="23" t="str">
        <f t="shared" ref="Y259:Y261" si="544">IF(OR(V259&gt;36,X259&gt;36),"",V259*X259/144)</f>
        <v/>
      </c>
      <c r="Z259" s="23">
        <f t="shared" ref="Z259:Z261" si="545">IF(OR(V259&gt;36,X259&gt;36),V259*X259/144,"")</f>
        <v>16</v>
      </c>
      <c r="AA259" s="19">
        <v>48</v>
      </c>
      <c r="AB259" s="11" t="s">
        <v>24</v>
      </c>
      <c r="AC259" s="20">
        <v>48</v>
      </c>
      <c r="AD259" s="23" t="str">
        <f t="shared" ref="AD259:AD261" si="546">IF(OR(AA259&gt;36,AC259&gt;36),"",AA259*AC259/144)</f>
        <v/>
      </c>
      <c r="AE259" s="23">
        <f t="shared" ref="AE259:AE261" si="547">IF(OR(AA259&gt;36,AC259&gt;36),AA259*AC259/144,"")</f>
        <v>16</v>
      </c>
    </row>
    <row r="260" spans="1:31" ht="29" x14ac:dyDescent="0.35">
      <c r="A260" s="40" t="s">
        <v>582</v>
      </c>
      <c r="B260" s="35" t="s">
        <v>583</v>
      </c>
      <c r="C260" s="21" t="s">
        <v>72</v>
      </c>
      <c r="D260" s="35" t="s">
        <v>36</v>
      </c>
      <c r="E260" s="35" t="s">
        <v>35</v>
      </c>
      <c r="F260" s="21" t="s">
        <v>994</v>
      </c>
      <c r="G260" s="10">
        <v>24</v>
      </c>
      <c r="H260" s="11" t="s">
        <v>24</v>
      </c>
      <c r="I260" s="12">
        <v>18</v>
      </c>
      <c r="J260" s="23">
        <f t="shared" si="538"/>
        <v>3</v>
      </c>
      <c r="K260" s="23" t="str">
        <f t="shared" si="539"/>
        <v/>
      </c>
      <c r="L260" s="13">
        <v>24</v>
      </c>
      <c r="M260" s="11" t="s">
        <v>24</v>
      </c>
      <c r="N260" s="14">
        <v>18</v>
      </c>
      <c r="O260" s="23">
        <f t="shared" si="540"/>
        <v>3</v>
      </c>
      <c r="P260" s="23" t="str">
        <f t="shared" si="541"/>
        <v/>
      </c>
      <c r="Q260" s="15">
        <v>30</v>
      </c>
      <c r="R260" s="11" t="s">
        <v>24</v>
      </c>
      <c r="S260" s="16">
        <v>24</v>
      </c>
      <c r="T260" s="23">
        <f t="shared" si="542"/>
        <v>5</v>
      </c>
      <c r="U260" s="23" t="str">
        <f t="shared" si="543"/>
        <v/>
      </c>
      <c r="V260" s="17">
        <v>36</v>
      </c>
      <c r="W260" s="11" t="s">
        <v>24</v>
      </c>
      <c r="X260" s="18">
        <v>30</v>
      </c>
      <c r="Y260" s="23">
        <f t="shared" si="544"/>
        <v>7.5</v>
      </c>
      <c r="Z260" s="23" t="str">
        <f t="shared" si="545"/>
        <v/>
      </c>
      <c r="AA260" s="19">
        <v>36</v>
      </c>
      <c r="AB260" s="11" t="s">
        <v>24</v>
      </c>
      <c r="AC260" s="20">
        <v>30</v>
      </c>
      <c r="AD260" s="23">
        <f t="shared" si="546"/>
        <v>7.5</v>
      </c>
      <c r="AE260" s="23" t="str">
        <f t="shared" si="547"/>
        <v/>
      </c>
    </row>
    <row r="261" spans="1:31" x14ac:dyDescent="0.35">
      <c r="A261" s="40" t="s">
        <v>585</v>
      </c>
      <c r="B261" s="35" t="s">
        <v>584</v>
      </c>
      <c r="C261" s="21" t="s">
        <v>73</v>
      </c>
      <c r="D261" s="35" t="s">
        <v>36</v>
      </c>
      <c r="E261" s="35" t="s">
        <v>35</v>
      </c>
      <c r="F261" s="21" t="s">
        <v>994</v>
      </c>
      <c r="G261" s="10">
        <v>36</v>
      </c>
      <c r="H261" s="11" t="s">
        <v>24</v>
      </c>
      <c r="I261" s="12">
        <v>36</v>
      </c>
      <c r="J261" s="23">
        <f t="shared" si="538"/>
        <v>9</v>
      </c>
      <c r="K261" s="23" t="str">
        <f t="shared" si="539"/>
        <v/>
      </c>
      <c r="L261" s="13">
        <v>36</v>
      </c>
      <c r="M261" s="11" t="s">
        <v>24</v>
      </c>
      <c r="N261" s="14">
        <v>36</v>
      </c>
      <c r="O261" s="23">
        <f t="shared" si="540"/>
        <v>9</v>
      </c>
      <c r="P261" s="23" t="str">
        <f t="shared" si="541"/>
        <v/>
      </c>
      <c r="Q261" s="15">
        <v>36</v>
      </c>
      <c r="R261" s="11" t="s">
        <v>24</v>
      </c>
      <c r="S261" s="16">
        <v>36</v>
      </c>
      <c r="T261" s="23">
        <f t="shared" si="542"/>
        <v>9</v>
      </c>
      <c r="U261" s="23" t="str">
        <f t="shared" si="543"/>
        <v/>
      </c>
      <c r="V261" s="17">
        <v>48</v>
      </c>
      <c r="W261" s="11" t="s">
        <v>24</v>
      </c>
      <c r="X261" s="18">
        <v>48</v>
      </c>
      <c r="Y261" s="23" t="str">
        <f t="shared" si="544"/>
        <v/>
      </c>
      <c r="Z261" s="23">
        <f t="shared" si="545"/>
        <v>16</v>
      </c>
      <c r="AA261" s="19">
        <v>48</v>
      </c>
      <c r="AB261" s="11" t="s">
        <v>24</v>
      </c>
      <c r="AC261" s="20">
        <v>48</v>
      </c>
      <c r="AD261" s="23" t="str">
        <f t="shared" si="546"/>
        <v/>
      </c>
      <c r="AE261" s="23">
        <f t="shared" si="547"/>
        <v>16</v>
      </c>
    </row>
    <row r="262" spans="1:31" x14ac:dyDescent="0.35">
      <c r="A262" s="40" t="s">
        <v>586</v>
      </c>
      <c r="B262" s="35" t="s">
        <v>587</v>
      </c>
      <c r="C262" s="21" t="s">
        <v>72</v>
      </c>
      <c r="D262" s="35" t="s">
        <v>36</v>
      </c>
      <c r="E262" s="35" t="s">
        <v>35</v>
      </c>
      <c r="F262" s="21" t="s">
        <v>994</v>
      </c>
      <c r="G262" s="10">
        <v>12</v>
      </c>
      <c r="H262" s="11" t="s">
        <v>24</v>
      </c>
      <c r="I262" s="12">
        <v>72</v>
      </c>
      <c r="J262" s="23" t="str">
        <f t="shared" ref="J262:J323" si="548">IF(OR(G262&gt;36,I262&gt;36),"",G262*I262/144)</f>
        <v/>
      </c>
      <c r="K262" s="23">
        <f t="shared" ref="K262:K323" si="549">IF(OR(G262&gt;36,I262&gt;36),G262*I262/144,"")</f>
        <v>6</v>
      </c>
      <c r="L262" s="13">
        <v>12</v>
      </c>
      <c r="M262" s="11" t="s">
        <v>24</v>
      </c>
      <c r="N262" s="14">
        <v>72</v>
      </c>
      <c r="O262" s="23" t="str">
        <f t="shared" ref="O262:O323" si="550">IF(OR(L262&gt;36,N262&gt;36),"",L262*N262/144)</f>
        <v/>
      </c>
      <c r="P262" s="23">
        <f t="shared" ref="P262:P323" si="551">IF(OR(L262&gt;36,N262&gt;36),L262*N262/144,"")</f>
        <v>6</v>
      </c>
      <c r="Q262" s="15" t="s">
        <v>25</v>
      </c>
      <c r="R262" s="11" t="s">
        <v>24</v>
      </c>
      <c r="S262" s="16" t="s">
        <v>25</v>
      </c>
      <c r="T262" s="23"/>
      <c r="U262" s="23"/>
      <c r="V262" s="17" t="s">
        <v>25</v>
      </c>
      <c r="W262" s="11" t="s">
        <v>24</v>
      </c>
      <c r="X262" s="18" t="s">
        <v>25</v>
      </c>
      <c r="Y262" s="23"/>
      <c r="Z262" s="23"/>
      <c r="AA262" s="19" t="s">
        <v>25</v>
      </c>
      <c r="AB262" s="11" t="s">
        <v>24</v>
      </c>
      <c r="AC262" s="20" t="s">
        <v>25</v>
      </c>
      <c r="AD262" s="23"/>
      <c r="AE262" s="23"/>
    </row>
    <row r="263" spans="1:31" x14ac:dyDescent="0.35">
      <c r="A263" s="40" t="s">
        <v>588</v>
      </c>
      <c r="B263" s="35" t="s">
        <v>592</v>
      </c>
      <c r="C263" s="21" t="s">
        <v>73</v>
      </c>
      <c r="D263" s="35" t="s">
        <v>36</v>
      </c>
      <c r="E263" s="35" t="s">
        <v>35</v>
      </c>
      <c r="F263" s="21" t="s">
        <v>994</v>
      </c>
      <c r="G263" s="10">
        <v>36</v>
      </c>
      <c r="H263" s="11" t="s">
        <v>24</v>
      </c>
      <c r="I263" s="12">
        <v>36</v>
      </c>
      <c r="J263" s="23">
        <f t="shared" si="548"/>
        <v>9</v>
      </c>
      <c r="K263" s="23" t="str">
        <f t="shared" si="549"/>
        <v/>
      </c>
      <c r="L263" s="13">
        <v>36</v>
      </c>
      <c r="M263" s="11" t="s">
        <v>24</v>
      </c>
      <c r="N263" s="14">
        <v>36</v>
      </c>
      <c r="O263" s="23">
        <f t="shared" si="550"/>
        <v>9</v>
      </c>
      <c r="P263" s="23" t="str">
        <f t="shared" si="551"/>
        <v/>
      </c>
      <c r="Q263" s="15">
        <v>36</v>
      </c>
      <c r="R263" s="11" t="s">
        <v>24</v>
      </c>
      <c r="S263" s="16">
        <v>36</v>
      </c>
      <c r="T263" s="23">
        <f t="shared" ref="T263:T268" si="552">IF(OR(Q263&gt;36,S263&gt;36),"",Q263*S263/144)</f>
        <v>9</v>
      </c>
      <c r="U263" s="23" t="str">
        <f t="shared" ref="U263:U268" si="553">IF(OR(Q263&gt;36,S263&gt;36),Q263*S263/144,"")</f>
        <v/>
      </c>
      <c r="V263" s="17">
        <v>48</v>
      </c>
      <c r="W263" s="11" t="s">
        <v>24</v>
      </c>
      <c r="X263" s="18">
        <v>48</v>
      </c>
      <c r="Y263" s="23" t="str">
        <f t="shared" ref="Y263:Y268" si="554">IF(OR(V263&gt;36,X263&gt;36),"",V263*X263/144)</f>
        <v/>
      </c>
      <c r="Z263" s="23">
        <f t="shared" ref="Z263:Z268" si="555">IF(OR(V263&gt;36,X263&gt;36),V263*X263/144,"")</f>
        <v>16</v>
      </c>
      <c r="AA263" s="19">
        <v>48</v>
      </c>
      <c r="AB263" s="11" t="s">
        <v>24</v>
      </c>
      <c r="AC263" s="20">
        <v>48</v>
      </c>
      <c r="AD263" s="23" t="str">
        <f t="shared" ref="AD263:AD268" si="556">IF(OR(AA263&gt;36,AC263&gt;36),"",AA263*AC263/144)</f>
        <v/>
      </c>
      <c r="AE263" s="23">
        <f t="shared" ref="AE263:AE268" si="557">IF(OR(AA263&gt;36,AC263&gt;36),AA263*AC263/144,"")</f>
        <v>16</v>
      </c>
    </row>
    <row r="264" spans="1:31" x14ac:dyDescent="0.35">
      <c r="A264" s="40" t="s">
        <v>589</v>
      </c>
      <c r="B264" s="35" t="s">
        <v>593</v>
      </c>
      <c r="C264" s="21" t="s">
        <v>73</v>
      </c>
      <c r="D264" s="35" t="s">
        <v>36</v>
      </c>
      <c r="E264" s="35" t="s">
        <v>35</v>
      </c>
      <c r="F264" s="21" t="s">
        <v>994</v>
      </c>
      <c r="G264" s="10">
        <v>36</v>
      </c>
      <c r="H264" s="11" t="s">
        <v>24</v>
      </c>
      <c r="I264" s="12">
        <v>36</v>
      </c>
      <c r="J264" s="23">
        <f t="shared" si="548"/>
        <v>9</v>
      </c>
      <c r="K264" s="23" t="str">
        <f t="shared" si="549"/>
        <v/>
      </c>
      <c r="L264" s="13">
        <v>36</v>
      </c>
      <c r="M264" s="11" t="s">
        <v>24</v>
      </c>
      <c r="N264" s="14">
        <v>36</v>
      </c>
      <c r="O264" s="23">
        <f t="shared" si="550"/>
        <v>9</v>
      </c>
      <c r="P264" s="23" t="str">
        <f t="shared" si="551"/>
        <v/>
      </c>
      <c r="Q264" s="15">
        <v>36</v>
      </c>
      <c r="R264" s="11" t="s">
        <v>24</v>
      </c>
      <c r="S264" s="16">
        <v>36</v>
      </c>
      <c r="T264" s="23">
        <f t="shared" si="552"/>
        <v>9</v>
      </c>
      <c r="U264" s="23" t="str">
        <f t="shared" si="553"/>
        <v/>
      </c>
      <c r="V264" s="17">
        <v>48</v>
      </c>
      <c r="W264" s="11" t="s">
        <v>24</v>
      </c>
      <c r="X264" s="18">
        <v>48</v>
      </c>
      <c r="Y264" s="23" t="str">
        <f t="shared" si="554"/>
        <v/>
      </c>
      <c r="Z264" s="23">
        <f t="shared" si="555"/>
        <v>16</v>
      </c>
      <c r="AA264" s="19">
        <v>48</v>
      </c>
      <c r="AB264" s="11" t="s">
        <v>24</v>
      </c>
      <c r="AC264" s="20">
        <v>48</v>
      </c>
      <c r="AD264" s="23" t="str">
        <f t="shared" si="556"/>
        <v/>
      </c>
      <c r="AE264" s="23">
        <f t="shared" si="557"/>
        <v>16</v>
      </c>
    </row>
    <row r="265" spans="1:31" x14ac:dyDescent="0.35">
      <c r="A265" s="40" t="s">
        <v>590</v>
      </c>
      <c r="B265" s="35" t="s">
        <v>594</v>
      </c>
      <c r="C265" s="21" t="s">
        <v>73</v>
      </c>
      <c r="D265" s="35" t="s">
        <v>36</v>
      </c>
      <c r="E265" s="35" t="s">
        <v>35</v>
      </c>
      <c r="F265" s="21" t="s">
        <v>994</v>
      </c>
      <c r="G265" s="10">
        <v>36</v>
      </c>
      <c r="H265" s="11" t="s">
        <v>24</v>
      </c>
      <c r="I265" s="12">
        <v>36</v>
      </c>
      <c r="J265" s="23">
        <f t="shared" si="548"/>
        <v>9</v>
      </c>
      <c r="K265" s="23" t="str">
        <f t="shared" si="549"/>
        <v/>
      </c>
      <c r="L265" s="13">
        <v>36</v>
      </c>
      <c r="M265" s="11" t="s">
        <v>24</v>
      </c>
      <c r="N265" s="14">
        <v>36</v>
      </c>
      <c r="O265" s="23">
        <f t="shared" si="550"/>
        <v>9</v>
      </c>
      <c r="P265" s="23" t="str">
        <f t="shared" si="551"/>
        <v/>
      </c>
      <c r="Q265" s="15">
        <v>36</v>
      </c>
      <c r="R265" s="11" t="s">
        <v>24</v>
      </c>
      <c r="S265" s="16">
        <v>36</v>
      </c>
      <c r="T265" s="23">
        <f t="shared" si="552"/>
        <v>9</v>
      </c>
      <c r="U265" s="23" t="str">
        <f t="shared" si="553"/>
        <v/>
      </c>
      <c r="V265" s="17">
        <v>48</v>
      </c>
      <c r="W265" s="11" t="s">
        <v>24</v>
      </c>
      <c r="X265" s="18">
        <v>48</v>
      </c>
      <c r="Y265" s="23" t="str">
        <f t="shared" si="554"/>
        <v/>
      </c>
      <c r="Z265" s="23">
        <f t="shared" si="555"/>
        <v>16</v>
      </c>
      <c r="AA265" s="19">
        <v>48</v>
      </c>
      <c r="AB265" s="11" t="s">
        <v>24</v>
      </c>
      <c r="AC265" s="20">
        <v>48</v>
      </c>
      <c r="AD265" s="23" t="str">
        <f t="shared" si="556"/>
        <v/>
      </c>
      <c r="AE265" s="23">
        <f t="shared" si="557"/>
        <v>16</v>
      </c>
    </row>
    <row r="266" spans="1:31" x14ac:dyDescent="0.35">
      <c r="A266" s="40" t="s">
        <v>591</v>
      </c>
      <c r="B266" s="35" t="s">
        <v>595</v>
      </c>
      <c r="C266" s="21" t="s">
        <v>73</v>
      </c>
      <c r="D266" s="35" t="s">
        <v>36</v>
      </c>
      <c r="E266" s="35" t="s">
        <v>35</v>
      </c>
      <c r="F266" s="21" t="s">
        <v>994</v>
      </c>
      <c r="G266" s="10">
        <v>30</v>
      </c>
      <c r="H266" s="11" t="s">
        <v>24</v>
      </c>
      <c r="I266" s="12">
        <v>30</v>
      </c>
      <c r="J266" s="23">
        <f t="shared" si="548"/>
        <v>6.25</v>
      </c>
      <c r="K266" s="23" t="str">
        <f t="shared" si="549"/>
        <v/>
      </c>
      <c r="L266" s="13">
        <v>36</v>
      </c>
      <c r="M266" s="11" t="s">
        <v>24</v>
      </c>
      <c r="N266" s="14">
        <v>36</v>
      </c>
      <c r="O266" s="23">
        <f t="shared" si="550"/>
        <v>9</v>
      </c>
      <c r="P266" s="23" t="str">
        <f t="shared" si="551"/>
        <v/>
      </c>
      <c r="Q266" s="15">
        <v>36</v>
      </c>
      <c r="R266" s="11" t="s">
        <v>24</v>
      </c>
      <c r="S266" s="16">
        <v>36</v>
      </c>
      <c r="T266" s="23">
        <f t="shared" si="552"/>
        <v>9</v>
      </c>
      <c r="U266" s="23" t="str">
        <f t="shared" si="553"/>
        <v/>
      </c>
      <c r="V266" s="17">
        <v>48</v>
      </c>
      <c r="W266" s="11" t="s">
        <v>24</v>
      </c>
      <c r="X266" s="18">
        <v>48</v>
      </c>
      <c r="Y266" s="23" t="str">
        <f t="shared" si="554"/>
        <v/>
      </c>
      <c r="Z266" s="23">
        <f t="shared" si="555"/>
        <v>16</v>
      </c>
      <c r="AA266" s="19">
        <v>48</v>
      </c>
      <c r="AB266" s="11" t="s">
        <v>24</v>
      </c>
      <c r="AC266" s="20">
        <v>48</v>
      </c>
      <c r="AD266" s="23" t="str">
        <f t="shared" si="556"/>
        <v/>
      </c>
      <c r="AE266" s="23">
        <f t="shared" si="557"/>
        <v>16</v>
      </c>
    </row>
    <row r="267" spans="1:31" x14ac:dyDescent="0.35">
      <c r="A267" s="40" t="s">
        <v>599</v>
      </c>
      <c r="B267" s="35" t="s">
        <v>596</v>
      </c>
      <c r="C267" s="21" t="s">
        <v>73</v>
      </c>
      <c r="D267" s="35" t="s">
        <v>36</v>
      </c>
      <c r="E267" s="35" t="s">
        <v>35</v>
      </c>
      <c r="F267" s="21" t="s">
        <v>994</v>
      </c>
      <c r="G267" s="10">
        <v>36</v>
      </c>
      <c r="H267" s="11" t="s">
        <v>24</v>
      </c>
      <c r="I267" s="12">
        <v>36</v>
      </c>
      <c r="J267" s="23">
        <f t="shared" si="548"/>
        <v>9</v>
      </c>
      <c r="K267" s="23" t="str">
        <f t="shared" si="549"/>
        <v/>
      </c>
      <c r="L267" s="13">
        <v>36</v>
      </c>
      <c r="M267" s="11" t="s">
        <v>24</v>
      </c>
      <c r="N267" s="14">
        <v>36</v>
      </c>
      <c r="O267" s="23">
        <f t="shared" si="550"/>
        <v>9</v>
      </c>
      <c r="P267" s="23" t="str">
        <f t="shared" si="551"/>
        <v/>
      </c>
      <c r="Q267" s="15">
        <v>36</v>
      </c>
      <c r="R267" s="11" t="s">
        <v>24</v>
      </c>
      <c r="S267" s="16">
        <v>36</v>
      </c>
      <c r="T267" s="23">
        <f t="shared" si="552"/>
        <v>9</v>
      </c>
      <c r="U267" s="23" t="str">
        <f t="shared" si="553"/>
        <v/>
      </c>
      <c r="V267" s="17">
        <v>48</v>
      </c>
      <c r="W267" s="11" t="s">
        <v>24</v>
      </c>
      <c r="X267" s="18">
        <v>48</v>
      </c>
      <c r="Y267" s="23" t="str">
        <f t="shared" si="554"/>
        <v/>
      </c>
      <c r="Z267" s="23">
        <f t="shared" si="555"/>
        <v>16</v>
      </c>
      <c r="AA267" s="19">
        <v>48</v>
      </c>
      <c r="AB267" s="11" t="s">
        <v>24</v>
      </c>
      <c r="AC267" s="20">
        <v>48</v>
      </c>
      <c r="AD267" s="23" t="str">
        <f t="shared" si="556"/>
        <v/>
      </c>
      <c r="AE267" s="23">
        <f t="shared" si="557"/>
        <v>16</v>
      </c>
    </row>
    <row r="268" spans="1:31" x14ac:dyDescent="0.35">
      <c r="A268" s="40" t="s">
        <v>598</v>
      </c>
      <c r="B268" s="35" t="s">
        <v>597</v>
      </c>
      <c r="C268" s="21" t="s">
        <v>73</v>
      </c>
      <c r="D268" s="35" t="s">
        <v>36</v>
      </c>
      <c r="E268" s="35" t="s">
        <v>35</v>
      </c>
      <c r="F268" s="21" t="s">
        <v>994</v>
      </c>
      <c r="G268" s="10">
        <v>36</v>
      </c>
      <c r="H268" s="11" t="s">
        <v>24</v>
      </c>
      <c r="I268" s="12">
        <v>36</v>
      </c>
      <c r="J268" s="23">
        <f t="shared" si="548"/>
        <v>9</v>
      </c>
      <c r="K268" s="23" t="str">
        <f t="shared" si="549"/>
        <v/>
      </c>
      <c r="L268" s="13">
        <v>36</v>
      </c>
      <c r="M268" s="11" t="s">
        <v>24</v>
      </c>
      <c r="N268" s="14">
        <v>36</v>
      </c>
      <c r="O268" s="23">
        <f t="shared" si="550"/>
        <v>9</v>
      </c>
      <c r="P268" s="23" t="str">
        <f t="shared" si="551"/>
        <v/>
      </c>
      <c r="Q268" s="15">
        <v>36</v>
      </c>
      <c r="R268" s="11" t="s">
        <v>24</v>
      </c>
      <c r="S268" s="16">
        <v>36</v>
      </c>
      <c r="T268" s="23">
        <f t="shared" si="552"/>
        <v>9</v>
      </c>
      <c r="U268" s="23" t="str">
        <f t="shared" si="553"/>
        <v/>
      </c>
      <c r="V268" s="17">
        <v>48</v>
      </c>
      <c r="W268" s="11" t="s">
        <v>24</v>
      </c>
      <c r="X268" s="18">
        <v>48</v>
      </c>
      <c r="Y268" s="23" t="str">
        <f t="shared" si="554"/>
        <v/>
      </c>
      <c r="Z268" s="23">
        <f t="shared" si="555"/>
        <v>16</v>
      </c>
      <c r="AA268" s="19">
        <v>48</v>
      </c>
      <c r="AB268" s="11" t="s">
        <v>24</v>
      </c>
      <c r="AC268" s="20">
        <v>48</v>
      </c>
      <c r="AD268" s="23" t="str">
        <f t="shared" si="556"/>
        <v/>
      </c>
      <c r="AE268" s="23">
        <f t="shared" si="557"/>
        <v>16</v>
      </c>
    </row>
    <row r="269" spans="1:31" x14ac:dyDescent="0.35">
      <c r="A269" s="40" t="s">
        <v>600</v>
      </c>
      <c r="B269" s="35" t="s">
        <v>476</v>
      </c>
      <c r="C269" s="21" t="s">
        <v>73</v>
      </c>
      <c r="D269" s="35" t="s">
        <v>36</v>
      </c>
      <c r="E269" s="35" t="s">
        <v>35</v>
      </c>
      <c r="F269" s="21" t="s">
        <v>994</v>
      </c>
      <c r="G269" s="10">
        <v>36</v>
      </c>
      <c r="H269" s="11" t="s">
        <v>24</v>
      </c>
      <c r="I269" s="12">
        <v>36</v>
      </c>
      <c r="J269" s="23">
        <f t="shared" ref="J269:J270" si="558">IF(OR(G269&gt;36,I269&gt;36),"",G269*I269/144)</f>
        <v>9</v>
      </c>
      <c r="K269" s="23" t="str">
        <f t="shared" ref="K269:K270" si="559">IF(OR(G269&gt;36,I269&gt;36),G269*I269/144,"")</f>
        <v/>
      </c>
      <c r="L269" s="13">
        <v>36</v>
      </c>
      <c r="M269" s="11" t="s">
        <v>24</v>
      </c>
      <c r="N269" s="14">
        <v>36</v>
      </c>
      <c r="O269" s="23">
        <f t="shared" ref="O269:O270" si="560">IF(OR(L269&gt;36,N269&gt;36),"",L269*N269/144)</f>
        <v>9</v>
      </c>
      <c r="P269" s="23" t="str">
        <f t="shared" ref="P269:P270" si="561">IF(OR(L269&gt;36,N269&gt;36),L269*N269/144,"")</f>
        <v/>
      </c>
      <c r="Q269" s="15">
        <v>36</v>
      </c>
      <c r="R269" s="11" t="s">
        <v>24</v>
      </c>
      <c r="S269" s="16">
        <v>36</v>
      </c>
      <c r="T269" s="23">
        <f t="shared" ref="T269:T270" si="562">IF(OR(Q269&gt;36,S269&gt;36),"",Q269*S269/144)</f>
        <v>9</v>
      </c>
      <c r="U269" s="23" t="str">
        <f t="shared" ref="U269:U270" si="563">IF(OR(Q269&gt;36,S269&gt;36),Q269*S269/144,"")</f>
        <v/>
      </c>
      <c r="V269" s="17">
        <v>48</v>
      </c>
      <c r="W269" s="11" t="s">
        <v>24</v>
      </c>
      <c r="X269" s="18">
        <v>48</v>
      </c>
      <c r="Y269" s="23" t="str">
        <f t="shared" ref="Y269:Y270" si="564">IF(OR(V269&gt;36,X269&gt;36),"",V269*X269/144)</f>
        <v/>
      </c>
      <c r="Z269" s="23">
        <f t="shared" ref="Z269:Z270" si="565">IF(OR(V269&gt;36,X269&gt;36),V269*X269/144,"")</f>
        <v>16</v>
      </c>
      <c r="AA269" s="19">
        <v>48</v>
      </c>
      <c r="AB269" s="11" t="s">
        <v>24</v>
      </c>
      <c r="AC269" s="20">
        <v>48</v>
      </c>
      <c r="AD269" s="23" t="str">
        <f t="shared" ref="AD269:AD270" si="566">IF(OR(AA269&gt;36,AC269&gt;36),"",AA269*AC269/144)</f>
        <v/>
      </c>
      <c r="AE269" s="23">
        <f t="shared" ref="AE269:AE270" si="567">IF(OR(AA269&gt;36,AC269&gt;36),AA269*AC269/144,"")</f>
        <v>16</v>
      </c>
    </row>
    <row r="270" spans="1:31" x14ac:dyDescent="0.35">
      <c r="A270" s="40" t="s">
        <v>601</v>
      </c>
      <c r="B270" s="35" t="s">
        <v>477</v>
      </c>
      <c r="C270" s="21" t="s">
        <v>73</v>
      </c>
      <c r="D270" s="35" t="s">
        <v>36</v>
      </c>
      <c r="E270" s="35" t="s">
        <v>35</v>
      </c>
      <c r="F270" s="21" t="s">
        <v>994</v>
      </c>
      <c r="G270" s="10">
        <v>36</v>
      </c>
      <c r="H270" s="11" t="s">
        <v>24</v>
      </c>
      <c r="I270" s="12">
        <v>36</v>
      </c>
      <c r="J270" s="23">
        <f t="shared" si="558"/>
        <v>9</v>
      </c>
      <c r="K270" s="23" t="str">
        <f t="shared" si="559"/>
        <v/>
      </c>
      <c r="L270" s="13">
        <v>36</v>
      </c>
      <c r="M270" s="11" t="s">
        <v>24</v>
      </c>
      <c r="N270" s="14">
        <v>36</v>
      </c>
      <c r="O270" s="23">
        <f t="shared" si="560"/>
        <v>9</v>
      </c>
      <c r="P270" s="23" t="str">
        <f t="shared" si="561"/>
        <v/>
      </c>
      <c r="Q270" s="15">
        <v>36</v>
      </c>
      <c r="R270" s="11" t="s">
        <v>24</v>
      </c>
      <c r="S270" s="16">
        <v>36</v>
      </c>
      <c r="T270" s="23">
        <f t="shared" si="562"/>
        <v>9</v>
      </c>
      <c r="U270" s="23" t="str">
        <f t="shared" si="563"/>
        <v/>
      </c>
      <c r="V270" s="17">
        <v>48</v>
      </c>
      <c r="W270" s="11" t="s">
        <v>24</v>
      </c>
      <c r="X270" s="18">
        <v>48</v>
      </c>
      <c r="Y270" s="23" t="str">
        <f t="shared" si="564"/>
        <v/>
      </c>
      <c r="Z270" s="23">
        <f t="shared" si="565"/>
        <v>16</v>
      </c>
      <c r="AA270" s="19">
        <v>48</v>
      </c>
      <c r="AB270" s="11" t="s">
        <v>24</v>
      </c>
      <c r="AC270" s="20">
        <v>48</v>
      </c>
      <c r="AD270" s="23" t="str">
        <f t="shared" si="566"/>
        <v/>
      </c>
      <c r="AE270" s="23">
        <f t="shared" si="567"/>
        <v>16</v>
      </c>
    </row>
    <row r="271" spans="1:31" x14ac:dyDescent="0.35">
      <c r="A271" s="40" t="s">
        <v>602</v>
      </c>
      <c r="B271" s="35" t="s">
        <v>604</v>
      </c>
      <c r="C271" s="21" t="s">
        <v>72</v>
      </c>
      <c r="D271" s="35" t="s">
        <v>36</v>
      </c>
      <c r="E271" s="35" t="s">
        <v>35</v>
      </c>
      <c r="F271" s="21" t="s">
        <v>994</v>
      </c>
      <c r="G271" s="10">
        <v>132</v>
      </c>
      <c r="H271" s="11" t="s">
        <v>24</v>
      </c>
      <c r="I271" s="12">
        <v>72</v>
      </c>
      <c r="J271" s="23" t="str">
        <f t="shared" si="548"/>
        <v/>
      </c>
      <c r="K271" s="23">
        <f t="shared" si="549"/>
        <v>66</v>
      </c>
      <c r="L271" s="13">
        <v>132</v>
      </c>
      <c r="M271" s="11" t="s">
        <v>24</v>
      </c>
      <c r="N271" s="14">
        <v>72</v>
      </c>
      <c r="O271" s="23" t="str">
        <f t="shared" si="550"/>
        <v/>
      </c>
      <c r="P271" s="23">
        <f t="shared" si="551"/>
        <v>66</v>
      </c>
      <c r="Q271" s="15">
        <v>132</v>
      </c>
      <c r="R271" s="11" t="s">
        <v>24</v>
      </c>
      <c r="S271" s="16">
        <v>72</v>
      </c>
      <c r="T271" s="23" t="str">
        <f t="shared" ref="T271:T320" si="568">IF(OR(Q271&gt;36,S271&gt;36),"",Q271*S271/144)</f>
        <v/>
      </c>
      <c r="U271" s="23">
        <f t="shared" ref="U271:U320" si="569">IF(OR(Q271&gt;36,S271&gt;36),Q271*S271/144,"")</f>
        <v>66</v>
      </c>
      <c r="V271" s="17">
        <v>132</v>
      </c>
      <c r="W271" s="11" t="s">
        <v>24</v>
      </c>
      <c r="X271" s="18">
        <v>72</v>
      </c>
      <c r="Y271" s="23" t="str">
        <f t="shared" ref="Y271:Y298" si="570">IF(OR(V271&gt;36,X271&gt;36),"",V271*X271/144)</f>
        <v/>
      </c>
      <c r="Z271" s="23">
        <f t="shared" ref="Z271:Z298" si="571">IF(OR(V271&gt;36,X271&gt;36),V271*X271/144,"")</f>
        <v>66</v>
      </c>
      <c r="AA271" s="19" t="s">
        <v>25</v>
      </c>
      <c r="AB271" s="11" t="s">
        <v>24</v>
      </c>
      <c r="AC271" s="20" t="s">
        <v>25</v>
      </c>
      <c r="AD271" s="23"/>
      <c r="AE271" s="23"/>
    </row>
    <row r="272" spans="1:31" x14ac:dyDescent="0.35">
      <c r="A272" s="40" t="s">
        <v>603</v>
      </c>
      <c r="B272" s="35" t="s">
        <v>605</v>
      </c>
      <c r="C272" s="21" t="s">
        <v>72</v>
      </c>
      <c r="D272" s="35" t="s">
        <v>36</v>
      </c>
      <c r="E272" s="35" t="s">
        <v>35</v>
      </c>
      <c r="F272" s="21" t="s">
        <v>994</v>
      </c>
      <c r="G272" s="10">
        <v>132</v>
      </c>
      <c r="H272" s="11" t="s">
        <v>24</v>
      </c>
      <c r="I272" s="12">
        <v>72</v>
      </c>
      <c r="J272" s="23" t="str">
        <f t="shared" ref="J272:J273" si="572">IF(OR(G272&gt;36,I272&gt;36),"",G272*I272/144)</f>
        <v/>
      </c>
      <c r="K272" s="23">
        <f t="shared" ref="K272:K273" si="573">IF(OR(G272&gt;36,I272&gt;36),G272*I272/144,"")</f>
        <v>66</v>
      </c>
      <c r="L272" s="13">
        <v>132</v>
      </c>
      <c r="M272" s="11" t="s">
        <v>24</v>
      </c>
      <c r="N272" s="14">
        <v>72</v>
      </c>
      <c r="O272" s="23" t="str">
        <f t="shared" ref="O272:O273" si="574">IF(OR(L272&gt;36,N272&gt;36),"",L272*N272/144)</f>
        <v/>
      </c>
      <c r="P272" s="23">
        <f t="shared" ref="P272:P273" si="575">IF(OR(L272&gt;36,N272&gt;36),L272*N272/144,"")</f>
        <v>66</v>
      </c>
      <c r="Q272" s="15">
        <v>132</v>
      </c>
      <c r="R272" s="11" t="s">
        <v>24</v>
      </c>
      <c r="S272" s="16">
        <v>72</v>
      </c>
      <c r="T272" s="23" t="str">
        <f t="shared" ref="T272:T273" si="576">IF(OR(Q272&gt;36,S272&gt;36),"",Q272*S272/144)</f>
        <v/>
      </c>
      <c r="U272" s="23">
        <f t="shared" ref="U272:U273" si="577">IF(OR(Q272&gt;36,S272&gt;36),Q272*S272/144,"")</f>
        <v>66</v>
      </c>
      <c r="V272" s="17">
        <v>132</v>
      </c>
      <c r="W272" s="11" t="s">
        <v>24</v>
      </c>
      <c r="X272" s="18">
        <v>72</v>
      </c>
      <c r="Y272" s="23" t="str">
        <f t="shared" ref="Y272" si="578">IF(OR(V272&gt;36,X272&gt;36),"",V272*X272/144)</f>
        <v/>
      </c>
      <c r="Z272" s="23">
        <f t="shared" ref="Z272" si="579">IF(OR(V272&gt;36,X272&gt;36),V272*X272/144,"")</f>
        <v>66</v>
      </c>
      <c r="AA272" s="19" t="s">
        <v>25</v>
      </c>
      <c r="AB272" s="11" t="s">
        <v>24</v>
      </c>
      <c r="AC272" s="20" t="s">
        <v>25</v>
      </c>
      <c r="AD272" s="23"/>
      <c r="AE272" s="23"/>
    </row>
    <row r="273" spans="1:31" x14ac:dyDescent="0.35">
      <c r="A273" s="40" t="s">
        <v>619</v>
      </c>
      <c r="B273" s="35" t="s">
        <v>632</v>
      </c>
      <c r="C273" s="21" t="s">
        <v>73</v>
      </c>
      <c r="D273" s="35" t="s">
        <v>36</v>
      </c>
      <c r="E273" s="35" t="s">
        <v>35</v>
      </c>
      <c r="F273" s="21" t="s">
        <v>994</v>
      </c>
      <c r="G273" s="10">
        <v>30</v>
      </c>
      <c r="H273" s="11" t="s">
        <v>24</v>
      </c>
      <c r="I273" s="12">
        <v>30</v>
      </c>
      <c r="J273" s="23">
        <f t="shared" si="572"/>
        <v>6.25</v>
      </c>
      <c r="K273" s="23" t="str">
        <f t="shared" si="573"/>
        <v/>
      </c>
      <c r="L273" s="13">
        <v>36</v>
      </c>
      <c r="M273" s="11" t="s">
        <v>24</v>
      </c>
      <c r="N273" s="14">
        <v>36</v>
      </c>
      <c r="O273" s="23">
        <f t="shared" si="574"/>
        <v>9</v>
      </c>
      <c r="P273" s="23" t="str">
        <f t="shared" si="575"/>
        <v/>
      </c>
      <c r="Q273" s="15">
        <v>36</v>
      </c>
      <c r="R273" s="11" t="s">
        <v>24</v>
      </c>
      <c r="S273" s="16">
        <v>36</v>
      </c>
      <c r="T273" s="23">
        <f t="shared" si="576"/>
        <v>9</v>
      </c>
      <c r="U273" s="23" t="str">
        <f t="shared" si="577"/>
        <v/>
      </c>
      <c r="V273" s="17" t="s">
        <v>25</v>
      </c>
      <c r="W273" s="11" t="s">
        <v>24</v>
      </c>
      <c r="X273" s="18" t="s">
        <v>25</v>
      </c>
      <c r="Y273" s="23"/>
      <c r="Z273" s="23"/>
      <c r="AA273" s="19">
        <v>48</v>
      </c>
      <c r="AB273" s="11" t="s">
        <v>24</v>
      </c>
      <c r="AC273" s="20">
        <v>48</v>
      </c>
      <c r="AD273" s="23" t="str">
        <f t="shared" ref="AD273" si="580">IF(OR(AA273&gt;36,AC273&gt;36),"",AA273*AC273/144)</f>
        <v/>
      </c>
      <c r="AE273" s="23">
        <f t="shared" ref="AE273" si="581">IF(OR(AA273&gt;36,AC273&gt;36),AA273*AC273/144,"")</f>
        <v>16</v>
      </c>
    </row>
    <row r="274" spans="1:31" x14ac:dyDescent="0.35">
      <c r="A274" s="40" t="s">
        <v>620</v>
      </c>
      <c r="B274" s="35" t="s">
        <v>633</v>
      </c>
      <c r="C274" s="21" t="s">
        <v>73</v>
      </c>
      <c r="D274" s="35" t="s">
        <v>36</v>
      </c>
      <c r="E274" s="35" t="s">
        <v>35</v>
      </c>
      <c r="F274" s="21" t="s">
        <v>994</v>
      </c>
      <c r="G274" s="10">
        <v>30</v>
      </c>
      <c r="H274" s="11" t="s">
        <v>24</v>
      </c>
      <c r="I274" s="12">
        <v>30</v>
      </c>
      <c r="J274" s="23">
        <f t="shared" ref="J274:J291" si="582">IF(OR(G274&gt;36,I274&gt;36),"",G274*I274/144)</f>
        <v>6.25</v>
      </c>
      <c r="K274" s="23" t="str">
        <f t="shared" ref="K274:K291" si="583">IF(OR(G274&gt;36,I274&gt;36),G274*I274/144,"")</f>
        <v/>
      </c>
      <c r="L274" s="13">
        <v>36</v>
      </c>
      <c r="M274" s="11" t="s">
        <v>24</v>
      </c>
      <c r="N274" s="14">
        <v>36</v>
      </c>
      <c r="O274" s="23">
        <f t="shared" ref="O274:O291" si="584">IF(OR(L274&gt;36,N274&gt;36),"",L274*N274/144)</f>
        <v>9</v>
      </c>
      <c r="P274" s="23" t="str">
        <f t="shared" ref="P274:P291" si="585">IF(OR(L274&gt;36,N274&gt;36),L274*N274/144,"")</f>
        <v/>
      </c>
      <c r="Q274" s="15">
        <v>36</v>
      </c>
      <c r="R274" s="11" t="s">
        <v>24</v>
      </c>
      <c r="S274" s="16">
        <v>36</v>
      </c>
      <c r="T274" s="23">
        <f t="shared" ref="T274:T291" si="586">IF(OR(Q274&gt;36,S274&gt;36),"",Q274*S274/144)</f>
        <v>9</v>
      </c>
      <c r="U274" s="23" t="str">
        <f t="shared" ref="U274:U291" si="587">IF(OR(Q274&gt;36,S274&gt;36),Q274*S274/144,"")</f>
        <v/>
      </c>
      <c r="V274" s="17" t="s">
        <v>25</v>
      </c>
      <c r="W274" s="11" t="s">
        <v>24</v>
      </c>
      <c r="X274" s="18" t="s">
        <v>25</v>
      </c>
      <c r="Y274" s="23"/>
      <c r="Z274" s="23"/>
      <c r="AA274" s="19">
        <v>48</v>
      </c>
      <c r="AB274" s="11" t="s">
        <v>24</v>
      </c>
      <c r="AC274" s="20">
        <v>48</v>
      </c>
      <c r="AD274" s="23" t="str">
        <f t="shared" ref="AD274:AD291" si="588">IF(OR(AA274&gt;36,AC274&gt;36),"",AA274*AC274/144)</f>
        <v/>
      </c>
      <c r="AE274" s="23">
        <f t="shared" ref="AE274:AE291" si="589">IF(OR(AA274&gt;36,AC274&gt;36),AA274*AC274/144,"")</f>
        <v>16</v>
      </c>
    </row>
    <row r="275" spans="1:31" x14ac:dyDescent="0.35">
      <c r="A275" s="40" t="s">
        <v>606</v>
      </c>
      <c r="B275" s="35" t="s">
        <v>621</v>
      </c>
      <c r="C275" s="21" t="s">
        <v>73</v>
      </c>
      <c r="D275" s="35" t="s">
        <v>36</v>
      </c>
      <c r="E275" s="35" t="s">
        <v>35</v>
      </c>
      <c r="F275" s="21" t="s">
        <v>994</v>
      </c>
      <c r="G275" s="10">
        <v>30</v>
      </c>
      <c r="H275" s="11" t="s">
        <v>24</v>
      </c>
      <c r="I275" s="12">
        <v>30</v>
      </c>
      <c r="J275" s="23">
        <f t="shared" si="582"/>
        <v>6.25</v>
      </c>
      <c r="K275" s="23" t="str">
        <f t="shared" si="583"/>
        <v/>
      </c>
      <c r="L275" s="13">
        <v>36</v>
      </c>
      <c r="M275" s="11" t="s">
        <v>24</v>
      </c>
      <c r="N275" s="14">
        <v>36</v>
      </c>
      <c r="O275" s="23">
        <f t="shared" si="584"/>
        <v>9</v>
      </c>
      <c r="P275" s="23" t="str">
        <f t="shared" si="585"/>
        <v/>
      </c>
      <c r="Q275" s="15">
        <v>36</v>
      </c>
      <c r="R275" s="11" t="s">
        <v>24</v>
      </c>
      <c r="S275" s="16">
        <v>36</v>
      </c>
      <c r="T275" s="23">
        <f t="shared" si="586"/>
        <v>9</v>
      </c>
      <c r="U275" s="23" t="str">
        <f t="shared" si="587"/>
        <v/>
      </c>
      <c r="V275" s="17" t="s">
        <v>25</v>
      </c>
      <c r="W275" s="11" t="s">
        <v>24</v>
      </c>
      <c r="X275" s="18" t="s">
        <v>25</v>
      </c>
      <c r="Y275" s="23"/>
      <c r="Z275" s="23"/>
      <c r="AA275" s="19">
        <v>48</v>
      </c>
      <c r="AB275" s="11" t="s">
        <v>24</v>
      </c>
      <c r="AC275" s="20">
        <v>48</v>
      </c>
      <c r="AD275" s="23" t="str">
        <f t="shared" si="588"/>
        <v/>
      </c>
      <c r="AE275" s="23">
        <f t="shared" si="589"/>
        <v>16</v>
      </c>
    </row>
    <row r="276" spans="1:31" x14ac:dyDescent="0.35">
      <c r="A276" s="40" t="s">
        <v>607</v>
      </c>
      <c r="B276" s="35" t="s">
        <v>622</v>
      </c>
      <c r="C276" s="21" t="s">
        <v>73</v>
      </c>
      <c r="D276" s="35" t="s">
        <v>36</v>
      </c>
      <c r="E276" s="35" t="s">
        <v>35</v>
      </c>
      <c r="F276" s="21" t="s">
        <v>994</v>
      </c>
      <c r="G276" s="10">
        <v>30</v>
      </c>
      <c r="H276" s="11" t="s">
        <v>24</v>
      </c>
      <c r="I276" s="12">
        <v>30</v>
      </c>
      <c r="J276" s="23">
        <f t="shared" si="582"/>
        <v>6.25</v>
      </c>
      <c r="K276" s="23" t="str">
        <f t="shared" si="583"/>
        <v/>
      </c>
      <c r="L276" s="13">
        <v>36</v>
      </c>
      <c r="M276" s="11" t="s">
        <v>24</v>
      </c>
      <c r="N276" s="14">
        <v>36</v>
      </c>
      <c r="O276" s="23">
        <f t="shared" si="584"/>
        <v>9</v>
      </c>
      <c r="P276" s="23" t="str">
        <f t="shared" si="585"/>
        <v/>
      </c>
      <c r="Q276" s="15">
        <v>36</v>
      </c>
      <c r="R276" s="11" t="s">
        <v>24</v>
      </c>
      <c r="S276" s="16">
        <v>36</v>
      </c>
      <c r="T276" s="23">
        <f t="shared" si="586"/>
        <v>9</v>
      </c>
      <c r="U276" s="23" t="str">
        <f t="shared" si="587"/>
        <v/>
      </c>
      <c r="V276" s="17" t="s">
        <v>25</v>
      </c>
      <c r="W276" s="11" t="s">
        <v>24</v>
      </c>
      <c r="X276" s="18" t="s">
        <v>25</v>
      </c>
      <c r="Y276" s="23"/>
      <c r="Z276" s="23"/>
      <c r="AA276" s="19">
        <v>48</v>
      </c>
      <c r="AB276" s="11" t="s">
        <v>24</v>
      </c>
      <c r="AC276" s="20">
        <v>48</v>
      </c>
      <c r="AD276" s="23" t="str">
        <f t="shared" si="588"/>
        <v/>
      </c>
      <c r="AE276" s="23">
        <f t="shared" si="589"/>
        <v>16</v>
      </c>
    </row>
    <row r="277" spans="1:31" x14ac:dyDescent="0.35">
      <c r="A277" s="40" t="s">
        <v>608</v>
      </c>
      <c r="B277" s="35" t="s">
        <v>623</v>
      </c>
      <c r="C277" s="21" t="s">
        <v>73</v>
      </c>
      <c r="D277" s="35" t="s">
        <v>36</v>
      </c>
      <c r="E277" s="35" t="s">
        <v>35</v>
      </c>
      <c r="F277" s="21" t="s">
        <v>994</v>
      </c>
      <c r="G277" s="10">
        <v>30</v>
      </c>
      <c r="H277" s="11" t="s">
        <v>24</v>
      </c>
      <c r="I277" s="12">
        <v>30</v>
      </c>
      <c r="J277" s="23">
        <f t="shared" si="582"/>
        <v>6.25</v>
      </c>
      <c r="K277" s="23" t="str">
        <f t="shared" si="583"/>
        <v/>
      </c>
      <c r="L277" s="13">
        <v>36</v>
      </c>
      <c r="M277" s="11" t="s">
        <v>24</v>
      </c>
      <c r="N277" s="14">
        <v>36</v>
      </c>
      <c r="O277" s="23">
        <f t="shared" si="584"/>
        <v>9</v>
      </c>
      <c r="P277" s="23" t="str">
        <f t="shared" si="585"/>
        <v/>
      </c>
      <c r="Q277" s="15">
        <v>36</v>
      </c>
      <c r="R277" s="11" t="s">
        <v>24</v>
      </c>
      <c r="S277" s="16">
        <v>36</v>
      </c>
      <c r="T277" s="23">
        <f t="shared" si="586"/>
        <v>9</v>
      </c>
      <c r="U277" s="23" t="str">
        <f t="shared" si="587"/>
        <v/>
      </c>
      <c r="V277" s="17" t="s">
        <v>25</v>
      </c>
      <c r="W277" s="11" t="s">
        <v>24</v>
      </c>
      <c r="X277" s="18" t="s">
        <v>25</v>
      </c>
      <c r="Y277" s="23"/>
      <c r="Z277" s="23"/>
      <c r="AA277" s="19">
        <v>48</v>
      </c>
      <c r="AB277" s="11" t="s">
        <v>24</v>
      </c>
      <c r="AC277" s="20">
        <v>48</v>
      </c>
      <c r="AD277" s="23" t="str">
        <f t="shared" si="588"/>
        <v/>
      </c>
      <c r="AE277" s="23">
        <f t="shared" si="589"/>
        <v>16</v>
      </c>
    </row>
    <row r="278" spans="1:31" x14ac:dyDescent="0.35">
      <c r="A278" s="40" t="s">
        <v>609</v>
      </c>
      <c r="B278" s="35" t="s">
        <v>624</v>
      </c>
      <c r="C278" s="21" t="s">
        <v>73</v>
      </c>
      <c r="D278" s="35" t="s">
        <v>36</v>
      </c>
      <c r="E278" s="35" t="s">
        <v>35</v>
      </c>
      <c r="F278" s="21" t="s">
        <v>994</v>
      </c>
      <c r="G278" s="10">
        <v>30</v>
      </c>
      <c r="H278" s="11" t="s">
        <v>24</v>
      </c>
      <c r="I278" s="12">
        <v>30</v>
      </c>
      <c r="J278" s="23">
        <f t="shared" si="582"/>
        <v>6.25</v>
      </c>
      <c r="K278" s="23" t="str">
        <f t="shared" si="583"/>
        <v/>
      </c>
      <c r="L278" s="13">
        <v>36</v>
      </c>
      <c r="M278" s="11" t="s">
        <v>24</v>
      </c>
      <c r="N278" s="14">
        <v>36</v>
      </c>
      <c r="O278" s="23">
        <f t="shared" si="584"/>
        <v>9</v>
      </c>
      <c r="P278" s="23" t="str">
        <f t="shared" si="585"/>
        <v/>
      </c>
      <c r="Q278" s="15">
        <v>36</v>
      </c>
      <c r="R278" s="11" t="s">
        <v>24</v>
      </c>
      <c r="S278" s="16">
        <v>36</v>
      </c>
      <c r="T278" s="23">
        <f t="shared" si="586"/>
        <v>9</v>
      </c>
      <c r="U278" s="23" t="str">
        <f t="shared" si="587"/>
        <v/>
      </c>
      <c r="V278" s="17" t="s">
        <v>25</v>
      </c>
      <c r="W278" s="11" t="s">
        <v>24</v>
      </c>
      <c r="X278" s="18" t="s">
        <v>25</v>
      </c>
      <c r="Y278" s="23"/>
      <c r="Z278" s="23"/>
      <c r="AA278" s="19">
        <v>48</v>
      </c>
      <c r="AB278" s="11" t="s">
        <v>24</v>
      </c>
      <c r="AC278" s="20">
        <v>48</v>
      </c>
      <c r="AD278" s="23" t="str">
        <f t="shared" si="588"/>
        <v/>
      </c>
      <c r="AE278" s="23">
        <f t="shared" si="589"/>
        <v>16</v>
      </c>
    </row>
    <row r="279" spans="1:31" x14ac:dyDescent="0.35">
      <c r="A279" s="40" t="s">
        <v>610</v>
      </c>
      <c r="B279" s="35" t="s">
        <v>625</v>
      </c>
      <c r="C279" s="21" t="s">
        <v>73</v>
      </c>
      <c r="D279" s="35" t="s">
        <v>36</v>
      </c>
      <c r="E279" s="35" t="s">
        <v>35</v>
      </c>
      <c r="F279" s="21" t="s">
        <v>994</v>
      </c>
      <c r="G279" s="10">
        <v>30</v>
      </c>
      <c r="H279" s="11" t="s">
        <v>24</v>
      </c>
      <c r="I279" s="12">
        <v>30</v>
      </c>
      <c r="J279" s="23">
        <f t="shared" si="582"/>
        <v>6.25</v>
      </c>
      <c r="K279" s="23" t="str">
        <f t="shared" si="583"/>
        <v/>
      </c>
      <c r="L279" s="13">
        <v>36</v>
      </c>
      <c r="M279" s="11" t="s">
        <v>24</v>
      </c>
      <c r="N279" s="14">
        <v>36</v>
      </c>
      <c r="O279" s="23">
        <f t="shared" si="584"/>
        <v>9</v>
      </c>
      <c r="P279" s="23" t="str">
        <f t="shared" si="585"/>
        <v/>
      </c>
      <c r="Q279" s="15">
        <v>36</v>
      </c>
      <c r="R279" s="11" t="s">
        <v>24</v>
      </c>
      <c r="S279" s="16">
        <v>36</v>
      </c>
      <c r="T279" s="23">
        <f t="shared" si="586"/>
        <v>9</v>
      </c>
      <c r="U279" s="23" t="str">
        <f t="shared" si="587"/>
        <v/>
      </c>
      <c r="V279" s="17" t="s">
        <v>25</v>
      </c>
      <c r="W279" s="11" t="s">
        <v>24</v>
      </c>
      <c r="X279" s="18" t="s">
        <v>25</v>
      </c>
      <c r="Y279" s="23"/>
      <c r="Z279" s="23"/>
      <c r="AA279" s="19">
        <v>48</v>
      </c>
      <c r="AB279" s="11" t="s">
        <v>24</v>
      </c>
      <c r="AC279" s="20">
        <v>48</v>
      </c>
      <c r="AD279" s="23" t="str">
        <f t="shared" si="588"/>
        <v/>
      </c>
      <c r="AE279" s="23">
        <f t="shared" si="589"/>
        <v>16</v>
      </c>
    </row>
    <row r="280" spans="1:31" x14ac:dyDescent="0.35">
      <c r="A280" s="40" t="s">
        <v>611</v>
      </c>
      <c r="B280" s="35" t="s">
        <v>626</v>
      </c>
      <c r="C280" s="21" t="s">
        <v>73</v>
      </c>
      <c r="D280" s="35" t="s">
        <v>36</v>
      </c>
      <c r="E280" s="35" t="s">
        <v>35</v>
      </c>
      <c r="F280" s="21" t="s">
        <v>994</v>
      </c>
      <c r="G280" s="10">
        <v>30</v>
      </c>
      <c r="H280" s="11" t="s">
        <v>24</v>
      </c>
      <c r="I280" s="12">
        <v>30</v>
      </c>
      <c r="J280" s="23">
        <f t="shared" si="582"/>
        <v>6.25</v>
      </c>
      <c r="K280" s="23" t="str">
        <f t="shared" si="583"/>
        <v/>
      </c>
      <c r="L280" s="13">
        <v>36</v>
      </c>
      <c r="M280" s="11" t="s">
        <v>24</v>
      </c>
      <c r="N280" s="14">
        <v>36</v>
      </c>
      <c r="O280" s="23">
        <f t="shared" si="584"/>
        <v>9</v>
      </c>
      <c r="P280" s="23" t="str">
        <f t="shared" si="585"/>
        <v/>
      </c>
      <c r="Q280" s="15">
        <v>36</v>
      </c>
      <c r="R280" s="11" t="s">
        <v>24</v>
      </c>
      <c r="S280" s="16">
        <v>36</v>
      </c>
      <c r="T280" s="23">
        <f t="shared" si="586"/>
        <v>9</v>
      </c>
      <c r="U280" s="23" t="str">
        <f t="shared" si="587"/>
        <v/>
      </c>
      <c r="V280" s="17" t="s">
        <v>25</v>
      </c>
      <c r="W280" s="11" t="s">
        <v>24</v>
      </c>
      <c r="X280" s="18" t="s">
        <v>25</v>
      </c>
      <c r="Y280" s="23"/>
      <c r="Z280" s="23"/>
      <c r="AA280" s="19">
        <v>48</v>
      </c>
      <c r="AB280" s="11" t="s">
        <v>24</v>
      </c>
      <c r="AC280" s="20">
        <v>48</v>
      </c>
      <c r="AD280" s="23" t="str">
        <f t="shared" si="588"/>
        <v/>
      </c>
      <c r="AE280" s="23">
        <f t="shared" si="589"/>
        <v>16</v>
      </c>
    </row>
    <row r="281" spans="1:31" x14ac:dyDescent="0.35">
      <c r="A281" s="40" t="s">
        <v>612</v>
      </c>
      <c r="B281" s="35" t="s">
        <v>627</v>
      </c>
      <c r="C281" s="21" t="s">
        <v>73</v>
      </c>
      <c r="D281" s="35" t="s">
        <v>36</v>
      </c>
      <c r="E281" s="35" t="s">
        <v>35</v>
      </c>
      <c r="F281" s="21" t="s">
        <v>994</v>
      </c>
      <c r="G281" s="10">
        <v>30</v>
      </c>
      <c r="H281" s="11" t="s">
        <v>24</v>
      </c>
      <c r="I281" s="12">
        <v>30</v>
      </c>
      <c r="J281" s="23">
        <f t="shared" si="582"/>
        <v>6.25</v>
      </c>
      <c r="K281" s="23" t="str">
        <f t="shared" si="583"/>
        <v/>
      </c>
      <c r="L281" s="13">
        <v>36</v>
      </c>
      <c r="M281" s="11" t="s">
        <v>24</v>
      </c>
      <c r="N281" s="14">
        <v>36</v>
      </c>
      <c r="O281" s="23">
        <f t="shared" si="584"/>
        <v>9</v>
      </c>
      <c r="P281" s="23" t="str">
        <f t="shared" si="585"/>
        <v/>
      </c>
      <c r="Q281" s="15">
        <v>36</v>
      </c>
      <c r="R281" s="11" t="s">
        <v>24</v>
      </c>
      <c r="S281" s="16">
        <v>36</v>
      </c>
      <c r="T281" s="23">
        <f t="shared" si="586"/>
        <v>9</v>
      </c>
      <c r="U281" s="23" t="str">
        <f t="shared" si="587"/>
        <v/>
      </c>
      <c r="V281" s="17" t="s">
        <v>25</v>
      </c>
      <c r="W281" s="11" t="s">
        <v>24</v>
      </c>
      <c r="X281" s="18" t="s">
        <v>25</v>
      </c>
      <c r="Y281" s="23"/>
      <c r="Z281" s="23"/>
      <c r="AA281" s="19">
        <v>48</v>
      </c>
      <c r="AB281" s="11" t="s">
        <v>24</v>
      </c>
      <c r="AC281" s="20">
        <v>48</v>
      </c>
      <c r="AD281" s="23" t="str">
        <f t="shared" si="588"/>
        <v/>
      </c>
      <c r="AE281" s="23">
        <f t="shared" si="589"/>
        <v>16</v>
      </c>
    </row>
    <row r="282" spans="1:31" x14ac:dyDescent="0.35">
      <c r="A282" s="40" t="s">
        <v>613</v>
      </c>
      <c r="B282" s="35" t="s">
        <v>628</v>
      </c>
      <c r="C282" s="21" t="s">
        <v>73</v>
      </c>
      <c r="D282" s="35" t="s">
        <v>36</v>
      </c>
      <c r="E282" s="35" t="s">
        <v>35</v>
      </c>
      <c r="F282" s="21" t="s">
        <v>994</v>
      </c>
      <c r="G282" s="10">
        <v>30</v>
      </c>
      <c r="H282" s="11" t="s">
        <v>24</v>
      </c>
      <c r="I282" s="12">
        <v>30</v>
      </c>
      <c r="J282" s="23">
        <f t="shared" si="582"/>
        <v>6.25</v>
      </c>
      <c r="K282" s="23" t="str">
        <f t="shared" si="583"/>
        <v/>
      </c>
      <c r="L282" s="13">
        <v>36</v>
      </c>
      <c r="M282" s="11" t="s">
        <v>24</v>
      </c>
      <c r="N282" s="14">
        <v>36</v>
      </c>
      <c r="O282" s="23">
        <f t="shared" si="584"/>
        <v>9</v>
      </c>
      <c r="P282" s="23" t="str">
        <f t="shared" si="585"/>
        <v/>
      </c>
      <c r="Q282" s="15">
        <v>36</v>
      </c>
      <c r="R282" s="11" t="s">
        <v>24</v>
      </c>
      <c r="S282" s="16">
        <v>36</v>
      </c>
      <c r="T282" s="23">
        <f t="shared" si="586"/>
        <v>9</v>
      </c>
      <c r="U282" s="23" t="str">
        <f t="shared" si="587"/>
        <v/>
      </c>
      <c r="V282" s="17" t="s">
        <v>25</v>
      </c>
      <c r="W282" s="11" t="s">
        <v>24</v>
      </c>
      <c r="X282" s="18" t="s">
        <v>25</v>
      </c>
      <c r="Y282" s="23"/>
      <c r="Z282" s="23"/>
      <c r="AA282" s="19">
        <v>48</v>
      </c>
      <c r="AB282" s="11" t="s">
        <v>24</v>
      </c>
      <c r="AC282" s="20">
        <v>48</v>
      </c>
      <c r="AD282" s="23" t="str">
        <f t="shared" si="588"/>
        <v/>
      </c>
      <c r="AE282" s="23">
        <f t="shared" si="589"/>
        <v>16</v>
      </c>
    </row>
    <row r="283" spans="1:31" x14ac:dyDescent="0.35">
      <c r="A283" s="40" t="s">
        <v>614</v>
      </c>
      <c r="B283" s="35" t="s">
        <v>629</v>
      </c>
      <c r="C283" s="21" t="s">
        <v>73</v>
      </c>
      <c r="D283" s="35" t="s">
        <v>36</v>
      </c>
      <c r="E283" s="35" t="s">
        <v>35</v>
      </c>
      <c r="F283" s="21" t="s">
        <v>994</v>
      </c>
      <c r="G283" s="10">
        <v>30</v>
      </c>
      <c r="H283" s="11" t="s">
        <v>24</v>
      </c>
      <c r="I283" s="12">
        <v>30</v>
      </c>
      <c r="J283" s="23">
        <f t="shared" si="582"/>
        <v>6.25</v>
      </c>
      <c r="K283" s="23" t="str">
        <f t="shared" si="583"/>
        <v/>
      </c>
      <c r="L283" s="13">
        <v>36</v>
      </c>
      <c r="M283" s="11" t="s">
        <v>24</v>
      </c>
      <c r="N283" s="14">
        <v>36</v>
      </c>
      <c r="O283" s="23">
        <f t="shared" si="584"/>
        <v>9</v>
      </c>
      <c r="P283" s="23" t="str">
        <f t="shared" si="585"/>
        <v/>
      </c>
      <c r="Q283" s="15">
        <v>36</v>
      </c>
      <c r="R283" s="11" t="s">
        <v>24</v>
      </c>
      <c r="S283" s="16">
        <v>36</v>
      </c>
      <c r="T283" s="23">
        <f t="shared" si="586"/>
        <v>9</v>
      </c>
      <c r="U283" s="23" t="str">
        <f t="shared" si="587"/>
        <v/>
      </c>
      <c r="V283" s="17" t="s">
        <v>25</v>
      </c>
      <c r="W283" s="11" t="s">
        <v>24</v>
      </c>
      <c r="X283" s="18" t="s">
        <v>25</v>
      </c>
      <c r="Y283" s="23"/>
      <c r="Z283" s="23"/>
      <c r="AA283" s="19">
        <v>48</v>
      </c>
      <c r="AB283" s="11" t="s">
        <v>24</v>
      </c>
      <c r="AC283" s="20">
        <v>48</v>
      </c>
      <c r="AD283" s="23" t="str">
        <f t="shared" si="588"/>
        <v/>
      </c>
      <c r="AE283" s="23">
        <f t="shared" si="589"/>
        <v>16</v>
      </c>
    </row>
    <row r="284" spans="1:31" x14ac:dyDescent="0.35">
      <c r="A284" s="40" t="s">
        <v>616</v>
      </c>
      <c r="B284" s="35" t="s">
        <v>631</v>
      </c>
      <c r="C284" s="21" t="s">
        <v>73</v>
      </c>
      <c r="D284" s="35" t="s">
        <v>36</v>
      </c>
      <c r="E284" s="35" t="s">
        <v>35</v>
      </c>
      <c r="F284" s="21" t="s">
        <v>994</v>
      </c>
      <c r="G284" s="10">
        <v>30</v>
      </c>
      <c r="H284" s="11" t="s">
        <v>24</v>
      </c>
      <c r="I284" s="12">
        <v>30</v>
      </c>
      <c r="J284" s="23">
        <f t="shared" si="582"/>
        <v>6.25</v>
      </c>
      <c r="K284" s="23" t="str">
        <f t="shared" si="583"/>
        <v/>
      </c>
      <c r="L284" s="13">
        <v>36</v>
      </c>
      <c r="M284" s="11" t="s">
        <v>24</v>
      </c>
      <c r="N284" s="14">
        <v>36</v>
      </c>
      <c r="O284" s="23">
        <f t="shared" si="584"/>
        <v>9</v>
      </c>
      <c r="P284" s="23" t="str">
        <f t="shared" si="585"/>
        <v/>
      </c>
      <c r="Q284" s="15">
        <v>36</v>
      </c>
      <c r="R284" s="11" t="s">
        <v>24</v>
      </c>
      <c r="S284" s="16">
        <v>36</v>
      </c>
      <c r="T284" s="23">
        <f t="shared" si="586"/>
        <v>9</v>
      </c>
      <c r="U284" s="23" t="str">
        <f t="shared" si="587"/>
        <v/>
      </c>
      <c r="V284" s="17" t="s">
        <v>25</v>
      </c>
      <c r="W284" s="11" t="s">
        <v>24</v>
      </c>
      <c r="X284" s="18" t="s">
        <v>25</v>
      </c>
      <c r="Y284" s="23"/>
      <c r="Z284" s="23"/>
      <c r="AA284" s="19">
        <v>48</v>
      </c>
      <c r="AB284" s="11" t="s">
        <v>24</v>
      </c>
      <c r="AC284" s="20">
        <v>48</v>
      </c>
      <c r="AD284" s="23" t="str">
        <f t="shared" si="588"/>
        <v/>
      </c>
      <c r="AE284" s="23">
        <f t="shared" si="589"/>
        <v>16</v>
      </c>
    </row>
    <row r="285" spans="1:31" x14ac:dyDescent="0.35">
      <c r="A285" s="40" t="s">
        <v>615</v>
      </c>
      <c r="B285" s="35" t="s">
        <v>631</v>
      </c>
      <c r="C285" s="21" t="s">
        <v>73</v>
      </c>
      <c r="D285" s="35" t="s">
        <v>36</v>
      </c>
      <c r="E285" s="35" t="s">
        <v>35</v>
      </c>
      <c r="F285" s="21" t="s">
        <v>994</v>
      </c>
      <c r="G285" s="10">
        <v>30</v>
      </c>
      <c r="H285" s="11" t="s">
        <v>24</v>
      </c>
      <c r="I285" s="12">
        <v>30</v>
      </c>
      <c r="J285" s="23">
        <f t="shared" si="582"/>
        <v>6.25</v>
      </c>
      <c r="K285" s="23" t="str">
        <f t="shared" si="583"/>
        <v/>
      </c>
      <c r="L285" s="13">
        <v>36</v>
      </c>
      <c r="M285" s="11" t="s">
        <v>24</v>
      </c>
      <c r="N285" s="14">
        <v>36</v>
      </c>
      <c r="O285" s="23">
        <f t="shared" si="584"/>
        <v>9</v>
      </c>
      <c r="P285" s="23" t="str">
        <f t="shared" si="585"/>
        <v/>
      </c>
      <c r="Q285" s="15">
        <v>36</v>
      </c>
      <c r="R285" s="11" t="s">
        <v>24</v>
      </c>
      <c r="S285" s="16">
        <v>36</v>
      </c>
      <c r="T285" s="23">
        <f t="shared" si="586"/>
        <v>9</v>
      </c>
      <c r="U285" s="23" t="str">
        <f t="shared" si="587"/>
        <v/>
      </c>
      <c r="V285" s="17" t="s">
        <v>25</v>
      </c>
      <c r="W285" s="11" t="s">
        <v>24</v>
      </c>
      <c r="X285" s="18" t="s">
        <v>25</v>
      </c>
      <c r="Y285" s="23"/>
      <c r="Z285" s="23"/>
      <c r="AA285" s="19">
        <v>48</v>
      </c>
      <c r="AB285" s="11" t="s">
        <v>24</v>
      </c>
      <c r="AC285" s="20">
        <v>48</v>
      </c>
      <c r="AD285" s="23" t="str">
        <f t="shared" si="588"/>
        <v/>
      </c>
      <c r="AE285" s="23">
        <f t="shared" si="589"/>
        <v>16</v>
      </c>
    </row>
    <row r="286" spans="1:31" x14ac:dyDescent="0.35">
      <c r="A286" s="40" t="s">
        <v>617</v>
      </c>
      <c r="B286" s="35" t="s">
        <v>634</v>
      </c>
      <c r="C286" s="21" t="s">
        <v>73</v>
      </c>
      <c r="D286" s="35" t="s">
        <v>36</v>
      </c>
      <c r="E286" s="35" t="s">
        <v>35</v>
      </c>
      <c r="F286" s="21" t="s">
        <v>994</v>
      </c>
      <c r="G286" s="10">
        <v>30</v>
      </c>
      <c r="H286" s="11" t="s">
        <v>24</v>
      </c>
      <c r="I286" s="12">
        <v>30</v>
      </c>
      <c r="J286" s="23">
        <f t="shared" si="582"/>
        <v>6.25</v>
      </c>
      <c r="K286" s="23" t="str">
        <f t="shared" si="583"/>
        <v/>
      </c>
      <c r="L286" s="13">
        <v>36</v>
      </c>
      <c r="M286" s="11" t="s">
        <v>24</v>
      </c>
      <c r="N286" s="14">
        <v>36</v>
      </c>
      <c r="O286" s="23">
        <f t="shared" si="584"/>
        <v>9</v>
      </c>
      <c r="P286" s="23" t="str">
        <f t="shared" si="585"/>
        <v/>
      </c>
      <c r="Q286" s="15">
        <v>36</v>
      </c>
      <c r="R286" s="11" t="s">
        <v>24</v>
      </c>
      <c r="S286" s="16">
        <v>36</v>
      </c>
      <c r="T286" s="23">
        <f t="shared" si="586"/>
        <v>9</v>
      </c>
      <c r="U286" s="23" t="str">
        <f t="shared" si="587"/>
        <v/>
      </c>
      <c r="V286" s="17" t="s">
        <v>25</v>
      </c>
      <c r="W286" s="11" t="s">
        <v>24</v>
      </c>
      <c r="X286" s="18" t="s">
        <v>25</v>
      </c>
      <c r="Y286" s="23"/>
      <c r="Z286" s="23"/>
      <c r="AA286" s="19">
        <v>48</v>
      </c>
      <c r="AB286" s="11" t="s">
        <v>24</v>
      </c>
      <c r="AC286" s="20">
        <v>48</v>
      </c>
      <c r="AD286" s="23" t="str">
        <f t="shared" si="588"/>
        <v/>
      </c>
      <c r="AE286" s="23">
        <f t="shared" si="589"/>
        <v>16</v>
      </c>
    </row>
    <row r="287" spans="1:31" x14ac:dyDescent="0.35">
      <c r="A287" s="40" t="s">
        <v>618</v>
      </c>
      <c r="B287" s="35" t="s">
        <v>635</v>
      </c>
      <c r="C287" s="21" t="s">
        <v>73</v>
      </c>
      <c r="D287" s="35" t="s">
        <v>36</v>
      </c>
      <c r="E287" s="35" t="s">
        <v>35</v>
      </c>
      <c r="F287" s="21" t="s">
        <v>994</v>
      </c>
      <c r="G287" s="10">
        <v>30</v>
      </c>
      <c r="H287" s="11" t="s">
        <v>24</v>
      </c>
      <c r="I287" s="12">
        <v>30</v>
      </c>
      <c r="J287" s="23">
        <f t="shared" si="582"/>
        <v>6.25</v>
      </c>
      <c r="K287" s="23" t="str">
        <f t="shared" si="583"/>
        <v/>
      </c>
      <c r="L287" s="13">
        <v>36</v>
      </c>
      <c r="M287" s="11" t="s">
        <v>24</v>
      </c>
      <c r="N287" s="14">
        <v>36</v>
      </c>
      <c r="O287" s="23">
        <f t="shared" si="584"/>
        <v>9</v>
      </c>
      <c r="P287" s="23" t="str">
        <f t="shared" si="585"/>
        <v/>
      </c>
      <c r="Q287" s="15">
        <v>36</v>
      </c>
      <c r="R287" s="11" t="s">
        <v>24</v>
      </c>
      <c r="S287" s="16">
        <v>36</v>
      </c>
      <c r="T287" s="23">
        <f t="shared" si="586"/>
        <v>9</v>
      </c>
      <c r="U287" s="23" t="str">
        <f t="shared" si="587"/>
        <v/>
      </c>
      <c r="V287" s="17" t="s">
        <v>25</v>
      </c>
      <c r="W287" s="11" t="s">
        <v>24</v>
      </c>
      <c r="X287" s="18" t="s">
        <v>25</v>
      </c>
      <c r="Y287" s="23"/>
      <c r="Z287" s="23"/>
      <c r="AA287" s="19">
        <v>48</v>
      </c>
      <c r="AB287" s="11" t="s">
        <v>24</v>
      </c>
      <c r="AC287" s="20">
        <v>48</v>
      </c>
      <c r="AD287" s="23" t="str">
        <f t="shared" si="588"/>
        <v/>
      </c>
      <c r="AE287" s="23">
        <f t="shared" si="589"/>
        <v>16</v>
      </c>
    </row>
    <row r="288" spans="1:31" x14ac:dyDescent="0.35">
      <c r="A288" s="40" t="s">
        <v>636</v>
      </c>
      <c r="B288" s="35" t="s">
        <v>640</v>
      </c>
      <c r="C288" s="21" t="s">
        <v>73</v>
      </c>
      <c r="D288" s="35" t="s">
        <v>36</v>
      </c>
      <c r="E288" s="35" t="s">
        <v>35</v>
      </c>
      <c r="F288" s="21" t="s">
        <v>994</v>
      </c>
      <c r="G288" s="10">
        <v>30</v>
      </c>
      <c r="H288" s="11" t="s">
        <v>24</v>
      </c>
      <c r="I288" s="12">
        <v>30</v>
      </c>
      <c r="J288" s="23">
        <f t="shared" si="582"/>
        <v>6.25</v>
      </c>
      <c r="K288" s="23" t="str">
        <f t="shared" si="583"/>
        <v/>
      </c>
      <c r="L288" s="13">
        <v>36</v>
      </c>
      <c r="M288" s="11" t="s">
        <v>24</v>
      </c>
      <c r="N288" s="14">
        <v>36</v>
      </c>
      <c r="O288" s="23">
        <f t="shared" si="584"/>
        <v>9</v>
      </c>
      <c r="P288" s="23" t="str">
        <f t="shared" si="585"/>
        <v/>
      </c>
      <c r="Q288" s="15">
        <v>36</v>
      </c>
      <c r="R288" s="11" t="s">
        <v>24</v>
      </c>
      <c r="S288" s="16">
        <v>36</v>
      </c>
      <c r="T288" s="23">
        <f t="shared" si="586"/>
        <v>9</v>
      </c>
      <c r="U288" s="23" t="str">
        <f t="shared" si="587"/>
        <v/>
      </c>
      <c r="V288" s="17" t="s">
        <v>25</v>
      </c>
      <c r="W288" s="11" t="s">
        <v>24</v>
      </c>
      <c r="X288" s="18" t="s">
        <v>25</v>
      </c>
      <c r="Y288" s="23"/>
      <c r="Z288" s="23"/>
      <c r="AA288" s="19">
        <v>48</v>
      </c>
      <c r="AB288" s="11" t="s">
        <v>24</v>
      </c>
      <c r="AC288" s="20">
        <v>48</v>
      </c>
      <c r="AD288" s="23" t="str">
        <f t="shared" si="588"/>
        <v/>
      </c>
      <c r="AE288" s="23">
        <f t="shared" si="589"/>
        <v>16</v>
      </c>
    </row>
    <row r="289" spans="1:31" x14ac:dyDescent="0.35">
      <c r="A289" s="40" t="s">
        <v>637</v>
      </c>
      <c r="B289" s="35" t="s">
        <v>641</v>
      </c>
      <c r="C289" s="21" t="s">
        <v>73</v>
      </c>
      <c r="D289" s="35" t="s">
        <v>36</v>
      </c>
      <c r="E289" s="35" t="s">
        <v>35</v>
      </c>
      <c r="F289" s="21" t="s">
        <v>994</v>
      </c>
      <c r="G289" s="10">
        <v>30</v>
      </c>
      <c r="H289" s="11" t="s">
        <v>24</v>
      </c>
      <c r="I289" s="12">
        <v>30</v>
      </c>
      <c r="J289" s="23">
        <f t="shared" si="582"/>
        <v>6.25</v>
      </c>
      <c r="K289" s="23" t="str">
        <f t="shared" si="583"/>
        <v/>
      </c>
      <c r="L289" s="13">
        <v>36</v>
      </c>
      <c r="M289" s="11" t="s">
        <v>24</v>
      </c>
      <c r="N289" s="14">
        <v>36</v>
      </c>
      <c r="O289" s="23">
        <f t="shared" si="584"/>
        <v>9</v>
      </c>
      <c r="P289" s="23" t="str">
        <f t="shared" si="585"/>
        <v/>
      </c>
      <c r="Q289" s="15">
        <v>36</v>
      </c>
      <c r="R289" s="11" t="s">
        <v>24</v>
      </c>
      <c r="S289" s="16">
        <v>36</v>
      </c>
      <c r="T289" s="23">
        <f t="shared" si="586"/>
        <v>9</v>
      </c>
      <c r="U289" s="23" t="str">
        <f t="shared" si="587"/>
        <v/>
      </c>
      <c r="V289" s="17" t="s">
        <v>25</v>
      </c>
      <c r="W289" s="11" t="s">
        <v>24</v>
      </c>
      <c r="X289" s="18" t="s">
        <v>25</v>
      </c>
      <c r="Y289" s="23"/>
      <c r="Z289" s="23"/>
      <c r="AA289" s="19">
        <v>48</v>
      </c>
      <c r="AB289" s="11" t="s">
        <v>24</v>
      </c>
      <c r="AC289" s="20">
        <v>48</v>
      </c>
      <c r="AD289" s="23" t="str">
        <f t="shared" si="588"/>
        <v/>
      </c>
      <c r="AE289" s="23">
        <f t="shared" si="589"/>
        <v>16</v>
      </c>
    </row>
    <row r="290" spans="1:31" x14ac:dyDescent="0.35">
      <c r="A290" s="40" t="s">
        <v>638</v>
      </c>
      <c r="B290" s="35" t="s">
        <v>642</v>
      </c>
      <c r="C290" s="21" t="s">
        <v>73</v>
      </c>
      <c r="D290" s="35" t="s">
        <v>36</v>
      </c>
      <c r="E290" s="35" t="s">
        <v>35</v>
      </c>
      <c r="F290" s="21" t="s">
        <v>994</v>
      </c>
      <c r="G290" s="10">
        <v>30</v>
      </c>
      <c r="H290" s="11" t="s">
        <v>24</v>
      </c>
      <c r="I290" s="12">
        <v>30</v>
      </c>
      <c r="J290" s="23">
        <f t="shared" si="582"/>
        <v>6.25</v>
      </c>
      <c r="K290" s="23" t="str">
        <f t="shared" si="583"/>
        <v/>
      </c>
      <c r="L290" s="13">
        <v>36</v>
      </c>
      <c r="M290" s="11" t="s">
        <v>24</v>
      </c>
      <c r="N290" s="14">
        <v>36</v>
      </c>
      <c r="O290" s="23">
        <f t="shared" si="584"/>
        <v>9</v>
      </c>
      <c r="P290" s="23" t="str">
        <f t="shared" si="585"/>
        <v/>
      </c>
      <c r="Q290" s="15">
        <v>36</v>
      </c>
      <c r="R290" s="11" t="s">
        <v>24</v>
      </c>
      <c r="S290" s="16">
        <v>36</v>
      </c>
      <c r="T290" s="23">
        <f t="shared" si="586"/>
        <v>9</v>
      </c>
      <c r="U290" s="23" t="str">
        <f t="shared" si="587"/>
        <v/>
      </c>
      <c r="V290" s="17" t="s">
        <v>25</v>
      </c>
      <c r="W290" s="11" t="s">
        <v>24</v>
      </c>
      <c r="X290" s="18" t="s">
        <v>25</v>
      </c>
      <c r="Y290" s="23"/>
      <c r="Z290" s="23"/>
      <c r="AA290" s="19">
        <v>48</v>
      </c>
      <c r="AB290" s="11" t="s">
        <v>24</v>
      </c>
      <c r="AC290" s="20">
        <v>48</v>
      </c>
      <c r="AD290" s="23" t="str">
        <f t="shared" si="588"/>
        <v/>
      </c>
      <c r="AE290" s="23">
        <f t="shared" si="589"/>
        <v>16</v>
      </c>
    </row>
    <row r="291" spans="1:31" x14ac:dyDescent="0.35">
      <c r="A291" s="40" t="s">
        <v>639</v>
      </c>
      <c r="B291" s="35" t="s">
        <v>643</v>
      </c>
      <c r="C291" s="21" t="s">
        <v>73</v>
      </c>
      <c r="D291" s="35" t="s">
        <v>36</v>
      </c>
      <c r="E291" s="35" t="s">
        <v>35</v>
      </c>
      <c r="F291" s="21" t="s">
        <v>994</v>
      </c>
      <c r="G291" s="10">
        <v>30</v>
      </c>
      <c r="H291" s="11" t="s">
        <v>24</v>
      </c>
      <c r="I291" s="12">
        <v>30</v>
      </c>
      <c r="J291" s="23">
        <f t="shared" si="582"/>
        <v>6.25</v>
      </c>
      <c r="K291" s="23" t="str">
        <f t="shared" si="583"/>
        <v/>
      </c>
      <c r="L291" s="13">
        <v>36</v>
      </c>
      <c r="M291" s="11" t="s">
        <v>24</v>
      </c>
      <c r="N291" s="14">
        <v>36</v>
      </c>
      <c r="O291" s="23">
        <f t="shared" si="584"/>
        <v>9</v>
      </c>
      <c r="P291" s="23" t="str">
        <f t="shared" si="585"/>
        <v/>
      </c>
      <c r="Q291" s="15">
        <v>36</v>
      </c>
      <c r="R291" s="11" t="s">
        <v>24</v>
      </c>
      <c r="S291" s="16">
        <v>36</v>
      </c>
      <c r="T291" s="23">
        <f t="shared" si="586"/>
        <v>9</v>
      </c>
      <c r="U291" s="23" t="str">
        <f t="shared" si="587"/>
        <v/>
      </c>
      <c r="V291" s="17" t="s">
        <v>25</v>
      </c>
      <c r="W291" s="11" t="s">
        <v>24</v>
      </c>
      <c r="X291" s="18" t="s">
        <v>25</v>
      </c>
      <c r="Y291" s="23"/>
      <c r="Z291" s="23"/>
      <c r="AA291" s="19">
        <v>48</v>
      </c>
      <c r="AB291" s="11" t="s">
        <v>24</v>
      </c>
      <c r="AC291" s="20">
        <v>48</v>
      </c>
      <c r="AD291" s="23" t="str">
        <f t="shared" si="588"/>
        <v/>
      </c>
      <c r="AE291" s="23">
        <f t="shared" si="589"/>
        <v>16</v>
      </c>
    </row>
    <row r="292" spans="1:31" x14ac:dyDescent="0.35">
      <c r="A292" s="40" t="s">
        <v>644</v>
      </c>
      <c r="B292" s="35" t="s">
        <v>645</v>
      </c>
      <c r="C292" s="21" t="s">
        <v>72</v>
      </c>
      <c r="D292" s="35" t="s">
        <v>36</v>
      </c>
      <c r="E292" s="35" t="s">
        <v>35</v>
      </c>
      <c r="F292" s="21" t="s">
        <v>994</v>
      </c>
      <c r="G292" s="10">
        <v>36</v>
      </c>
      <c r="H292" s="11" t="s">
        <v>24</v>
      </c>
      <c r="I292" s="12">
        <v>30</v>
      </c>
      <c r="J292" s="23">
        <f t="shared" si="548"/>
        <v>7.5</v>
      </c>
      <c r="K292" s="23" t="str">
        <f t="shared" si="549"/>
        <v/>
      </c>
      <c r="L292" s="13">
        <v>36</v>
      </c>
      <c r="M292" s="11" t="s">
        <v>24</v>
      </c>
      <c r="N292" s="14">
        <v>30</v>
      </c>
      <c r="O292" s="23">
        <f t="shared" si="550"/>
        <v>7.5</v>
      </c>
      <c r="P292" s="23" t="str">
        <f t="shared" si="551"/>
        <v/>
      </c>
      <c r="Q292" s="15">
        <v>36</v>
      </c>
      <c r="R292" s="11" t="s">
        <v>24</v>
      </c>
      <c r="S292" s="16">
        <v>30</v>
      </c>
      <c r="T292" s="23">
        <f t="shared" si="568"/>
        <v>7.5</v>
      </c>
      <c r="U292" s="23" t="str">
        <f t="shared" si="569"/>
        <v/>
      </c>
      <c r="V292" s="17" t="s">
        <v>25</v>
      </c>
      <c r="W292" s="11" t="s">
        <v>24</v>
      </c>
      <c r="X292" s="18" t="s">
        <v>25</v>
      </c>
      <c r="Y292" s="23"/>
      <c r="Z292" s="23"/>
      <c r="AA292" s="19" t="s">
        <v>25</v>
      </c>
      <c r="AB292" s="11" t="s">
        <v>24</v>
      </c>
      <c r="AC292" s="20" t="s">
        <v>25</v>
      </c>
      <c r="AD292" s="23"/>
      <c r="AE292" s="23"/>
    </row>
    <row r="293" spans="1:31" x14ac:dyDescent="0.35">
      <c r="A293" s="40" t="s">
        <v>646</v>
      </c>
      <c r="B293" s="35" t="s">
        <v>649</v>
      </c>
      <c r="C293" s="21" t="s">
        <v>73</v>
      </c>
      <c r="D293" s="35" t="s">
        <v>36</v>
      </c>
      <c r="E293" s="35" t="s">
        <v>35</v>
      </c>
      <c r="F293" s="21" t="s">
        <v>994</v>
      </c>
      <c r="G293" s="10">
        <v>30</v>
      </c>
      <c r="H293" s="11" t="s">
        <v>24</v>
      </c>
      <c r="I293" s="12">
        <v>30</v>
      </c>
      <c r="J293" s="23">
        <f t="shared" si="548"/>
        <v>6.25</v>
      </c>
      <c r="K293" s="23" t="str">
        <f t="shared" si="549"/>
        <v/>
      </c>
      <c r="L293" s="13">
        <v>36</v>
      </c>
      <c r="M293" s="11" t="s">
        <v>24</v>
      </c>
      <c r="N293" s="14">
        <v>36</v>
      </c>
      <c r="O293" s="23">
        <f t="shared" si="550"/>
        <v>9</v>
      </c>
      <c r="P293" s="23" t="str">
        <f t="shared" si="551"/>
        <v/>
      </c>
      <c r="Q293" s="15">
        <v>36</v>
      </c>
      <c r="R293" s="11" t="s">
        <v>24</v>
      </c>
      <c r="S293" s="16">
        <v>36</v>
      </c>
      <c r="T293" s="23">
        <f t="shared" si="568"/>
        <v>9</v>
      </c>
      <c r="U293" s="23" t="str">
        <f t="shared" si="569"/>
        <v/>
      </c>
      <c r="V293" s="17" t="s">
        <v>25</v>
      </c>
      <c r="W293" s="11" t="s">
        <v>24</v>
      </c>
      <c r="X293" s="18" t="s">
        <v>25</v>
      </c>
      <c r="Y293" s="23"/>
      <c r="Z293" s="23"/>
      <c r="AA293" s="19">
        <v>48</v>
      </c>
      <c r="AB293" s="11" t="s">
        <v>24</v>
      </c>
      <c r="AC293" s="20">
        <v>48</v>
      </c>
      <c r="AD293" s="23" t="str">
        <f t="shared" ref="AD293:AD295" si="590">IF(OR(AA293&gt;36,AC293&gt;36),"",AA293*AC293/144)</f>
        <v/>
      </c>
      <c r="AE293" s="23">
        <f t="shared" ref="AE293:AE295" si="591">IF(OR(AA293&gt;36,AC293&gt;36),AA293*AC293/144,"")</f>
        <v>16</v>
      </c>
    </row>
    <row r="294" spans="1:31" x14ac:dyDescent="0.35">
      <c r="A294" s="40" t="s">
        <v>647</v>
      </c>
      <c r="B294" s="35" t="s">
        <v>650</v>
      </c>
      <c r="C294" s="21" t="s">
        <v>73</v>
      </c>
      <c r="D294" s="35" t="s">
        <v>36</v>
      </c>
      <c r="E294" s="35" t="s">
        <v>35</v>
      </c>
      <c r="F294" s="21" t="s">
        <v>994</v>
      </c>
      <c r="G294" s="10">
        <v>30</v>
      </c>
      <c r="H294" s="11" t="s">
        <v>24</v>
      </c>
      <c r="I294" s="12">
        <v>30</v>
      </c>
      <c r="J294" s="23">
        <f t="shared" si="548"/>
        <v>6.25</v>
      </c>
      <c r="K294" s="23" t="str">
        <f t="shared" si="549"/>
        <v/>
      </c>
      <c r="L294" s="13">
        <v>36</v>
      </c>
      <c r="M294" s="11" t="s">
        <v>24</v>
      </c>
      <c r="N294" s="14">
        <v>36</v>
      </c>
      <c r="O294" s="23">
        <f t="shared" si="550"/>
        <v>9</v>
      </c>
      <c r="P294" s="23" t="str">
        <f t="shared" si="551"/>
        <v/>
      </c>
      <c r="Q294" s="15">
        <v>36</v>
      </c>
      <c r="R294" s="11" t="s">
        <v>24</v>
      </c>
      <c r="S294" s="16">
        <v>36</v>
      </c>
      <c r="T294" s="23">
        <f t="shared" si="568"/>
        <v>9</v>
      </c>
      <c r="U294" s="23" t="str">
        <f t="shared" si="569"/>
        <v/>
      </c>
      <c r="V294" s="17" t="s">
        <v>25</v>
      </c>
      <c r="W294" s="11" t="s">
        <v>24</v>
      </c>
      <c r="X294" s="18" t="s">
        <v>25</v>
      </c>
      <c r="Y294" s="23"/>
      <c r="Z294" s="23"/>
      <c r="AA294" s="19">
        <v>48</v>
      </c>
      <c r="AB294" s="11" t="s">
        <v>24</v>
      </c>
      <c r="AC294" s="20">
        <v>48</v>
      </c>
      <c r="AD294" s="23" t="str">
        <f t="shared" si="590"/>
        <v/>
      </c>
      <c r="AE294" s="23">
        <f t="shared" si="591"/>
        <v>16</v>
      </c>
    </row>
    <row r="295" spans="1:31" x14ac:dyDescent="0.35">
      <c r="A295" s="40" t="s">
        <v>648</v>
      </c>
      <c r="B295" s="35" t="s">
        <v>651</v>
      </c>
      <c r="C295" s="21" t="s">
        <v>73</v>
      </c>
      <c r="D295" s="35" t="s">
        <v>36</v>
      </c>
      <c r="E295" s="35" t="s">
        <v>35</v>
      </c>
      <c r="F295" s="21" t="s">
        <v>994</v>
      </c>
      <c r="G295" s="10">
        <v>30</v>
      </c>
      <c r="H295" s="11" t="s">
        <v>24</v>
      </c>
      <c r="I295" s="12">
        <v>30</v>
      </c>
      <c r="J295" s="23">
        <f t="shared" si="548"/>
        <v>6.25</v>
      </c>
      <c r="K295" s="23" t="str">
        <f t="shared" si="549"/>
        <v/>
      </c>
      <c r="L295" s="13">
        <v>36</v>
      </c>
      <c r="M295" s="11" t="s">
        <v>24</v>
      </c>
      <c r="N295" s="14">
        <v>36</v>
      </c>
      <c r="O295" s="23">
        <f t="shared" si="550"/>
        <v>9</v>
      </c>
      <c r="P295" s="23" t="str">
        <f t="shared" si="551"/>
        <v/>
      </c>
      <c r="Q295" s="15">
        <v>36</v>
      </c>
      <c r="R295" s="11" t="s">
        <v>24</v>
      </c>
      <c r="S295" s="16">
        <v>36</v>
      </c>
      <c r="T295" s="23">
        <f t="shared" si="568"/>
        <v>9</v>
      </c>
      <c r="U295" s="23" t="str">
        <f t="shared" si="569"/>
        <v/>
      </c>
      <c r="V295" s="17" t="s">
        <v>25</v>
      </c>
      <c r="W295" s="11" t="s">
        <v>24</v>
      </c>
      <c r="X295" s="18" t="s">
        <v>25</v>
      </c>
      <c r="Y295" s="23"/>
      <c r="Z295" s="23"/>
      <c r="AA295" s="19">
        <v>48</v>
      </c>
      <c r="AB295" s="11" t="s">
        <v>24</v>
      </c>
      <c r="AC295" s="20">
        <v>48</v>
      </c>
      <c r="AD295" s="23" t="str">
        <f t="shared" si="590"/>
        <v/>
      </c>
      <c r="AE295" s="23">
        <f t="shared" si="591"/>
        <v>16</v>
      </c>
    </row>
    <row r="296" spans="1:31" x14ac:dyDescent="0.35">
      <c r="A296" s="40" t="s">
        <v>652</v>
      </c>
      <c r="B296" s="35" t="s">
        <v>653</v>
      </c>
      <c r="C296" s="21" t="s">
        <v>72</v>
      </c>
      <c r="D296" s="35" t="s">
        <v>36</v>
      </c>
      <c r="E296" s="35" t="s">
        <v>35</v>
      </c>
      <c r="F296" s="21" t="s">
        <v>994</v>
      </c>
      <c r="G296" s="10">
        <v>24</v>
      </c>
      <c r="H296" s="11" t="s">
        <v>24</v>
      </c>
      <c r="I296" s="12">
        <v>18</v>
      </c>
      <c r="J296" s="23">
        <f t="shared" si="548"/>
        <v>3</v>
      </c>
      <c r="K296" s="23" t="str">
        <f t="shared" si="549"/>
        <v/>
      </c>
      <c r="L296" s="13">
        <v>24</v>
      </c>
      <c r="M296" s="11" t="s">
        <v>24</v>
      </c>
      <c r="N296" s="14">
        <v>18</v>
      </c>
      <c r="O296" s="23">
        <f t="shared" si="550"/>
        <v>3</v>
      </c>
      <c r="P296" s="23" t="str">
        <f t="shared" si="551"/>
        <v/>
      </c>
      <c r="Q296" s="15">
        <v>30</v>
      </c>
      <c r="R296" s="11" t="s">
        <v>24</v>
      </c>
      <c r="S296" s="16">
        <v>24</v>
      </c>
      <c r="T296" s="23">
        <f t="shared" si="568"/>
        <v>5</v>
      </c>
      <c r="U296" s="23" t="str">
        <f t="shared" si="569"/>
        <v/>
      </c>
      <c r="V296" s="17" t="s">
        <v>25</v>
      </c>
      <c r="W296" s="11" t="s">
        <v>24</v>
      </c>
      <c r="X296" s="18" t="s">
        <v>25</v>
      </c>
      <c r="Y296" s="23"/>
      <c r="Z296" s="23"/>
      <c r="AA296" s="19">
        <v>36</v>
      </c>
      <c r="AB296" s="11" t="s">
        <v>24</v>
      </c>
      <c r="AC296" s="20">
        <v>30</v>
      </c>
      <c r="AD296" s="23">
        <f t="shared" ref="AD296:AD316" si="592">IF(OR(AA296&gt;36,AC296&gt;36),"",AA296*AC296/144)</f>
        <v>7.5</v>
      </c>
      <c r="AE296" s="23" t="str">
        <f t="shared" ref="AE296:AE316" si="593">IF(OR(AA296&gt;36,AC296&gt;36),AA296*AC296/144,"")</f>
        <v/>
      </c>
    </row>
    <row r="297" spans="1:31" x14ac:dyDescent="0.35">
      <c r="A297" s="40" t="s">
        <v>654</v>
      </c>
      <c r="B297" s="35" t="s">
        <v>655</v>
      </c>
      <c r="C297" s="21" t="s">
        <v>73</v>
      </c>
      <c r="D297" s="35" t="s">
        <v>36</v>
      </c>
      <c r="E297" s="35" t="s">
        <v>35</v>
      </c>
      <c r="F297" s="21" t="s">
        <v>994</v>
      </c>
      <c r="G297" s="10">
        <v>30</v>
      </c>
      <c r="H297" s="11" t="s">
        <v>24</v>
      </c>
      <c r="I297" s="12">
        <v>30</v>
      </c>
      <c r="J297" s="23">
        <f t="shared" ref="J297" si="594">IF(OR(G297&gt;36,I297&gt;36),"",G297*I297/144)</f>
        <v>6.25</v>
      </c>
      <c r="K297" s="23" t="str">
        <f t="shared" ref="K297" si="595">IF(OR(G297&gt;36,I297&gt;36),G297*I297/144,"")</f>
        <v/>
      </c>
      <c r="L297" s="13">
        <v>36</v>
      </c>
      <c r="M297" s="11" t="s">
        <v>24</v>
      </c>
      <c r="N297" s="14">
        <v>36</v>
      </c>
      <c r="O297" s="23">
        <f t="shared" ref="O297" si="596">IF(OR(L297&gt;36,N297&gt;36),"",L297*N297/144)</f>
        <v>9</v>
      </c>
      <c r="P297" s="23" t="str">
        <f t="shared" ref="P297" si="597">IF(OR(L297&gt;36,N297&gt;36),L297*N297/144,"")</f>
        <v/>
      </c>
      <c r="Q297" s="15">
        <v>36</v>
      </c>
      <c r="R297" s="11" t="s">
        <v>24</v>
      </c>
      <c r="S297" s="16">
        <v>36</v>
      </c>
      <c r="T297" s="23">
        <f t="shared" ref="T297" si="598">IF(OR(Q297&gt;36,S297&gt;36),"",Q297*S297/144)</f>
        <v>9</v>
      </c>
      <c r="U297" s="23" t="str">
        <f t="shared" ref="U297" si="599">IF(OR(Q297&gt;36,S297&gt;36),Q297*S297/144,"")</f>
        <v/>
      </c>
      <c r="V297" s="17" t="s">
        <v>25</v>
      </c>
      <c r="W297" s="11" t="s">
        <v>24</v>
      </c>
      <c r="X297" s="18" t="s">
        <v>25</v>
      </c>
      <c r="Y297" s="23"/>
      <c r="Z297" s="23"/>
      <c r="AA297" s="19" t="s">
        <v>25</v>
      </c>
      <c r="AB297" s="11" t="s">
        <v>24</v>
      </c>
      <c r="AC297" s="20" t="s">
        <v>25</v>
      </c>
      <c r="AD297" s="23"/>
      <c r="AE297" s="23"/>
    </row>
    <row r="298" spans="1:31" x14ac:dyDescent="0.35">
      <c r="A298" s="40" t="s">
        <v>656</v>
      </c>
      <c r="B298" s="35" t="s">
        <v>658</v>
      </c>
      <c r="C298" s="21" t="s">
        <v>73</v>
      </c>
      <c r="D298" s="35" t="s">
        <v>36</v>
      </c>
      <c r="E298" s="35" t="s">
        <v>35</v>
      </c>
      <c r="F298" s="21" t="s">
        <v>994</v>
      </c>
      <c r="G298" s="10">
        <v>36</v>
      </c>
      <c r="H298" s="11" t="s">
        <v>24</v>
      </c>
      <c r="I298" s="12">
        <v>36</v>
      </c>
      <c r="J298" s="23">
        <f t="shared" si="548"/>
        <v>9</v>
      </c>
      <c r="K298" s="23" t="str">
        <f t="shared" si="549"/>
        <v/>
      </c>
      <c r="L298" s="13">
        <v>36</v>
      </c>
      <c r="M298" s="11" t="s">
        <v>24</v>
      </c>
      <c r="N298" s="14">
        <v>36</v>
      </c>
      <c r="O298" s="23">
        <f t="shared" si="550"/>
        <v>9</v>
      </c>
      <c r="P298" s="23" t="str">
        <f t="shared" si="551"/>
        <v/>
      </c>
      <c r="Q298" s="15">
        <v>48</v>
      </c>
      <c r="R298" s="11" t="s">
        <v>24</v>
      </c>
      <c r="S298" s="16">
        <v>48</v>
      </c>
      <c r="T298" s="23" t="str">
        <f t="shared" si="568"/>
        <v/>
      </c>
      <c r="U298" s="23">
        <f t="shared" si="569"/>
        <v>16</v>
      </c>
      <c r="V298" s="17">
        <v>48</v>
      </c>
      <c r="W298" s="11" t="s">
        <v>24</v>
      </c>
      <c r="X298" s="18">
        <v>48</v>
      </c>
      <c r="Y298" s="23" t="str">
        <f t="shared" si="570"/>
        <v/>
      </c>
      <c r="Z298" s="23">
        <f t="shared" si="571"/>
        <v>16</v>
      </c>
      <c r="AA298" s="19" t="s">
        <v>25</v>
      </c>
      <c r="AB298" s="11" t="s">
        <v>24</v>
      </c>
      <c r="AC298" s="20" t="s">
        <v>25</v>
      </c>
      <c r="AD298" s="23"/>
      <c r="AE298" s="23"/>
    </row>
    <row r="299" spans="1:31" x14ac:dyDescent="0.35">
      <c r="A299" s="40" t="s">
        <v>659</v>
      </c>
      <c r="B299" s="35" t="s">
        <v>657</v>
      </c>
      <c r="C299" s="21" t="s">
        <v>72</v>
      </c>
      <c r="D299" s="35" t="s">
        <v>36</v>
      </c>
      <c r="E299" s="35" t="s">
        <v>35</v>
      </c>
      <c r="F299" s="21" t="s">
        <v>994</v>
      </c>
      <c r="G299" s="10">
        <v>78</v>
      </c>
      <c r="H299" s="11" t="s">
        <v>24</v>
      </c>
      <c r="I299" s="12">
        <v>24</v>
      </c>
      <c r="J299" s="23" t="str">
        <f t="shared" si="548"/>
        <v/>
      </c>
      <c r="K299" s="23">
        <f t="shared" si="549"/>
        <v>13</v>
      </c>
      <c r="L299" s="13">
        <v>78</v>
      </c>
      <c r="M299" s="11" t="s">
        <v>24</v>
      </c>
      <c r="N299" s="14">
        <v>24</v>
      </c>
      <c r="O299" s="23" t="str">
        <f t="shared" si="550"/>
        <v/>
      </c>
      <c r="P299" s="23">
        <f t="shared" si="551"/>
        <v>13</v>
      </c>
      <c r="Q299" s="15" t="s">
        <v>25</v>
      </c>
      <c r="R299" s="11" t="s">
        <v>24</v>
      </c>
      <c r="S299" s="16" t="s">
        <v>25</v>
      </c>
      <c r="T299" s="23"/>
      <c r="U299" s="23"/>
      <c r="V299" s="17" t="s">
        <v>25</v>
      </c>
      <c r="W299" s="11" t="s">
        <v>24</v>
      </c>
      <c r="X299" s="18" t="s">
        <v>25</v>
      </c>
      <c r="Y299" s="23"/>
      <c r="Z299" s="23"/>
      <c r="AA299" s="19" t="s">
        <v>25</v>
      </c>
      <c r="AB299" s="11" t="s">
        <v>24</v>
      </c>
      <c r="AC299" s="20" t="s">
        <v>25</v>
      </c>
      <c r="AD299" s="23"/>
      <c r="AE299" s="23"/>
    </row>
    <row r="300" spans="1:31" x14ac:dyDescent="0.35">
      <c r="A300" s="40" t="s">
        <v>660</v>
      </c>
      <c r="B300" s="35" t="s">
        <v>662</v>
      </c>
      <c r="C300" s="21" t="s">
        <v>73</v>
      </c>
      <c r="D300" s="35" t="s">
        <v>36</v>
      </c>
      <c r="E300" s="35" t="s">
        <v>35</v>
      </c>
      <c r="F300" s="21" t="s">
        <v>994</v>
      </c>
      <c r="G300" s="10">
        <v>30</v>
      </c>
      <c r="H300" s="11" t="s">
        <v>24</v>
      </c>
      <c r="I300" s="12">
        <v>30</v>
      </c>
      <c r="J300" s="23">
        <f t="shared" si="548"/>
        <v>6.25</v>
      </c>
      <c r="K300" s="23" t="str">
        <f t="shared" si="549"/>
        <v/>
      </c>
      <c r="L300" s="13">
        <v>36</v>
      </c>
      <c r="M300" s="11" t="s">
        <v>24</v>
      </c>
      <c r="N300" s="14">
        <v>36</v>
      </c>
      <c r="O300" s="23">
        <f t="shared" si="550"/>
        <v>9</v>
      </c>
      <c r="P300" s="23" t="str">
        <f t="shared" si="551"/>
        <v/>
      </c>
      <c r="Q300" s="15">
        <v>36</v>
      </c>
      <c r="R300" s="11" t="s">
        <v>24</v>
      </c>
      <c r="S300" s="16">
        <v>36</v>
      </c>
      <c r="T300" s="23">
        <f t="shared" ref="T300:T301" si="600">IF(OR(Q300&gt;36,S300&gt;36),"",Q300*S300/144)</f>
        <v>9</v>
      </c>
      <c r="U300" s="23" t="str">
        <f t="shared" ref="U300:U301" si="601">IF(OR(Q300&gt;36,S300&gt;36),Q300*S300/144,"")</f>
        <v/>
      </c>
      <c r="V300" s="17" t="s">
        <v>25</v>
      </c>
      <c r="W300" s="11" t="s">
        <v>24</v>
      </c>
      <c r="X300" s="18" t="s">
        <v>25</v>
      </c>
      <c r="Y300" s="23"/>
      <c r="Z300" s="23"/>
      <c r="AA300" s="19">
        <v>48</v>
      </c>
      <c r="AB300" s="11" t="s">
        <v>24</v>
      </c>
      <c r="AC300" s="20">
        <v>48</v>
      </c>
      <c r="AD300" s="23" t="str">
        <f t="shared" ref="AD300:AD301" si="602">IF(OR(AA300&gt;36,AC300&gt;36),"",AA300*AC300/144)</f>
        <v/>
      </c>
      <c r="AE300" s="23">
        <f t="shared" ref="AE300:AE301" si="603">IF(OR(AA300&gt;36,AC300&gt;36),AA300*AC300/144,"")</f>
        <v>16</v>
      </c>
    </row>
    <row r="301" spans="1:31" x14ac:dyDescent="0.35">
      <c r="A301" s="40" t="s">
        <v>661</v>
      </c>
      <c r="B301" s="35" t="s">
        <v>663</v>
      </c>
      <c r="C301" s="21" t="s">
        <v>73</v>
      </c>
      <c r="D301" s="35" t="s">
        <v>36</v>
      </c>
      <c r="E301" s="35" t="s">
        <v>35</v>
      </c>
      <c r="F301" s="21" t="s">
        <v>994</v>
      </c>
      <c r="G301" s="10">
        <v>30</v>
      </c>
      <c r="H301" s="11" t="s">
        <v>24</v>
      </c>
      <c r="I301" s="12">
        <v>30</v>
      </c>
      <c r="J301" s="23">
        <f t="shared" si="548"/>
        <v>6.25</v>
      </c>
      <c r="K301" s="23" t="str">
        <f t="shared" si="549"/>
        <v/>
      </c>
      <c r="L301" s="13">
        <v>36</v>
      </c>
      <c r="M301" s="11" t="s">
        <v>24</v>
      </c>
      <c r="N301" s="14">
        <v>36</v>
      </c>
      <c r="O301" s="23">
        <f t="shared" si="550"/>
        <v>9</v>
      </c>
      <c r="P301" s="23" t="str">
        <f t="shared" si="551"/>
        <v/>
      </c>
      <c r="Q301" s="15">
        <v>36</v>
      </c>
      <c r="R301" s="11" t="s">
        <v>24</v>
      </c>
      <c r="S301" s="16">
        <v>36</v>
      </c>
      <c r="T301" s="23">
        <f t="shared" si="600"/>
        <v>9</v>
      </c>
      <c r="U301" s="23" t="str">
        <f t="shared" si="601"/>
        <v/>
      </c>
      <c r="V301" s="17" t="s">
        <v>25</v>
      </c>
      <c r="W301" s="11" t="s">
        <v>24</v>
      </c>
      <c r="X301" s="18" t="s">
        <v>25</v>
      </c>
      <c r="Y301" s="23"/>
      <c r="Z301" s="23"/>
      <c r="AA301" s="19">
        <v>48</v>
      </c>
      <c r="AB301" s="11" t="s">
        <v>24</v>
      </c>
      <c r="AC301" s="20">
        <v>48</v>
      </c>
      <c r="AD301" s="23" t="str">
        <f t="shared" si="602"/>
        <v/>
      </c>
      <c r="AE301" s="23">
        <f t="shared" si="603"/>
        <v>16</v>
      </c>
    </row>
    <row r="302" spans="1:31" x14ac:dyDescent="0.35">
      <c r="A302" s="40" t="s">
        <v>664</v>
      </c>
      <c r="B302" s="35" t="s">
        <v>665</v>
      </c>
      <c r="C302" s="21" t="s">
        <v>72</v>
      </c>
      <c r="D302" s="35" t="s">
        <v>36</v>
      </c>
      <c r="E302" s="35" t="s">
        <v>35</v>
      </c>
      <c r="F302" s="21" t="s">
        <v>994</v>
      </c>
      <c r="G302" s="10">
        <v>36</v>
      </c>
      <c r="H302" s="11" t="s">
        <v>24</v>
      </c>
      <c r="I302" s="12">
        <v>8</v>
      </c>
      <c r="J302" s="23">
        <f t="shared" si="548"/>
        <v>2</v>
      </c>
      <c r="K302" s="23" t="str">
        <f t="shared" si="549"/>
        <v/>
      </c>
      <c r="L302" s="13">
        <v>36</v>
      </c>
      <c r="M302" s="11" t="s">
        <v>24</v>
      </c>
      <c r="N302" s="14">
        <v>8</v>
      </c>
      <c r="O302" s="23">
        <f t="shared" si="550"/>
        <v>2</v>
      </c>
      <c r="P302" s="23" t="str">
        <f t="shared" si="551"/>
        <v/>
      </c>
      <c r="Q302" s="15" t="s">
        <v>25</v>
      </c>
      <c r="R302" s="11" t="s">
        <v>24</v>
      </c>
      <c r="S302" s="16" t="s">
        <v>25</v>
      </c>
      <c r="T302" s="23"/>
      <c r="U302" s="23"/>
      <c r="V302" s="17" t="s">
        <v>25</v>
      </c>
      <c r="W302" s="11" t="s">
        <v>24</v>
      </c>
      <c r="X302" s="18" t="s">
        <v>25</v>
      </c>
      <c r="Y302" s="23"/>
      <c r="Z302" s="23"/>
      <c r="AA302" s="19" t="s">
        <v>25</v>
      </c>
      <c r="AB302" s="11" t="s">
        <v>24</v>
      </c>
      <c r="AC302" s="20" t="s">
        <v>25</v>
      </c>
      <c r="AD302" s="23"/>
      <c r="AE302" s="23"/>
    </row>
    <row r="303" spans="1:31" x14ac:dyDescent="0.35">
      <c r="A303" s="40" t="s">
        <v>666</v>
      </c>
      <c r="B303" s="35" t="s">
        <v>667</v>
      </c>
      <c r="C303" s="21" t="s">
        <v>72</v>
      </c>
      <c r="D303" s="35" t="s">
        <v>36</v>
      </c>
      <c r="E303" s="35" t="s">
        <v>35</v>
      </c>
      <c r="F303" s="21" t="s">
        <v>994</v>
      </c>
      <c r="G303" s="10">
        <v>36</v>
      </c>
      <c r="H303" s="11" t="s">
        <v>24</v>
      </c>
      <c r="I303" s="12">
        <v>8</v>
      </c>
      <c r="J303" s="23">
        <f t="shared" ref="J303" si="604">IF(OR(G303&gt;36,I303&gt;36),"",G303*I303/144)</f>
        <v>2</v>
      </c>
      <c r="K303" s="23" t="str">
        <f t="shared" ref="K303" si="605">IF(OR(G303&gt;36,I303&gt;36),G303*I303/144,"")</f>
        <v/>
      </c>
      <c r="L303" s="13">
        <v>36</v>
      </c>
      <c r="M303" s="11" t="s">
        <v>24</v>
      </c>
      <c r="N303" s="14">
        <v>8</v>
      </c>
      <c r="O303" s="23">
        <f t="shared" ref="O303" si="606">IF(OR(L303&gt;36,N303&gt;36),"",L303*N303/144)</f>
        <v>2</v>
      </c>
      <c r="P303" s="23" t="str">
        <f t="shared" ref="P303" si="607">IF(OR(L303&gt;36,N303&gt;36),L303*N303/144,"")</f>
        <v/>
      </c>
      <c r="Q303" s="15" t="s">
        <v>25</v>
      </c>
      <c r="R303" s="11" t="s">
        <v>24</v>
      </c>
      <c r="S303" s="16" t="s">
        <v>25</v>
      </c>
      <c r="T303" s="23"/>
      <c r="U303" s="23"/>
      <c r="V303" s="17" t="s">
        <v>25</v>
      </c>
      <c r="W303" s="11" t="s">
        <v>24</v>
      </c>
      <c r="X303" s="18" t="s">
        <v>25</v>
      </c>
      <c r="Y303" s="23"/>
      <c r="Z303" s="23"/>
      <c r="AA303" s="19" t="s">
        <v>25</v>
      </c>
      <c r="AB303" s="11" t="s">
        <v>24</v>
      </c>
      <c r="AC303" s="20" t="s">
        <v>25</v>
      </c>
      <c r="AD303" s="23"/>
      <c r="AE303" s="23"/>
    </row>
    <row r="304" spans="1:31" x14ac:dyDescent="0.35">
      <c r="A304" s="40" t="s">
        <v>668</v>
      </c>
      <c r="B304" s="35" t="s">
        <v>669</v>
      </c>
      <c r="C304" s="21" t="s">
        <v>670</v>
      </c>
      <c r="D304" s="35" t="s">
        <v>36</v>
      </c>
      <c r="E304" s="35" t="s">
        <v>35</v>
      </c>
      <c r="F304" s="21" t="s">
        <v>994</v>
      </c>
      <c r="G304" s="10" t="s">
        <v>43</v>
      </c>
      <c r="H304" s="55">
        <v>48</v>
      </c>
      <c r="I304" s="12" t="s">
        <v>42</v>
      </c>
      <c r="J304" s="23" t="str">
        <f>""</f>
        <v/>
      </c>
      <c r="K304" s="23">
        <v>5.56</v>
      </c>
      <c r="L304" s="13" t="s">
        <v>43</v>
      </c>
      <c r="M304" s="55">
        <v>48</v>
      </c>
      <c r="N304" s="14" t="s">
        <v>42</v>
      </c>
      <c r="O304" s="23" t="str">
        <f>""</f>
        <v/>
      </c>
      <c r="P304" s="23">
        <v>5.56</v>
      </c>
      <c r="Q304" s="15" t="s">
        <v>25</v>
      </c>
      <c r="R304" s="11" t="s">
        <v>24</v>
      </c>
      <c r="S304" s="16" t="s">
        <v>25</v>
      </c>
      <c r="T304" s="23"/>
      <c r="U304" s="23"/>
      <c r="V304" s="17" t="s">
        <v>25</v>
      </c>
      <c r="W304" s="11" t="s">
        <v>24</v>
      </c>
      <c r="X304" s="18" t="s">
        <v>25</v>
      </c>
      <c r="Y304" s="23"/>
      <c r="Z304" s="23"/>
      <c r="AA304" s="19" t="s">
        <v>675</v>
      </c>
      <c r="AB304" s="11">
        <v>64</v>
      </c>
      <c r="AC304" s="20" t="s">
        <v>44</v>
      </c>
      <c r="AD304" s="23" t="str">
        <f>""</f>
        <v/>
      </c>
      <c r="AE304" s="23">
        <v>9.89</v>
      </c>
    </row>
    <row r="305" spans="1:31" x14ac:dyDescent="0.35">
      <c r="A305" s="40" t="s">
        <v>679</v>
      </c>
      <c r="B305" s="35" t="s">
        <v>680</v>
      </c>
      <c r="C305" s="21" t="s">
        <v>73</v>
      </c>
      <c r="D305" s="35" t="s">
        <v>36</v>
      </c>
      <c r="E305" s="35" t="s">
        <v>35</v>
      </c>
      <c r="F305" s="21" t="s">
        <v>994</v>
      </c>
      <c r="G305" s="10">
        <v>30</v>
      </c>
      <c r="H305" s="11" t="s">
        <v>24</v>
      </c>
      <c r="I305" s="12">
        <v>30</v>
      </c>
      <c r="J305" s="23">
        <f t="shared" ref="J305" si="608">IF(OR(G305&gt;36,I305&gt;36),"",G305*I305/144)</f>
        <v>6.25</v>
      </c>
      <c r="K305" s="23" t="str">
        <f t="shared" ref="K305" si="609">IF(OR(G305&gt;36,I305&gt;36),G305*I305/144,"")</f>
        <v/>
      </c>
      <c r="L305" s="13">
        <v>36</v>
      </c>
      <c r="M305" s="11" t="s">
        <v>24</v>
      </c>
      <c r="N305" s="14">
        <v>36</v>
      </c>
      <c r="O305" s="23">
        <f t="shared" ref="O305" si="610">IF(OR(L305&gt;36,N305&gt;36),"",L305*N305/144)</f>
        <v>9</v>
      </c>
      <c r="P305" s="23" t="str">
        <f t="shared" ref="P305" si="611">IF(OR(L305&gt;36,N305&gt;36),L305*N305/144,"")</f>
        <v/>
      </c>
      <c r="Q305" s="15">
        <v>36</v>
      </c>
      <c r="R305" s="11" t="s">
        <v>24</v>
      </c>
      <c r="S305" s="16">
        <v>36</v>
      </c>
      <c r="T305" s="23">
        <f t="shared" ref="T305" si="612">IF(OR(Q305&gt;36,S305&gt;36),"",Q305*S305/144)</f>
        <v>9</v>
      </c>
      <c r="U305" s="23" t="str">
        <f t="shared" ref="U305" si="613">IF(OR(Q305&gt;36,S305&gt;36),Q305*S305/144,"")</f>
        <v/>
      </c>
      <c r="V305" s="17" t="s">
        <v>25</v>
      </c>
      <c r="W305" s="11" t="s">
        <v>24</v>
      </c>
      <c r="X305" s="18" t="s">
        <v>25</v>
      </c>
      <c r="Y305" s="23"/>
      <c r="Z305" s="23"/>
      <c r="AA305" s="19">
        <v>48</v>
      </c>
      <c r="AB305" s="11" t="s">
        <v>24</v>
      </c>
      <c r="AC305" s="20">
        <v>48</v>
      </c>
      <c r="AD305" s="23" t="str">
        <f t="shared" ref="AD305" si="614">IF(OR(AA305&gt;36,AC305&gt;36),"",AA305*AC305/144)</f>
        <v/>
      </c>
      <c r="AE305" s="23">
        <f t="shared" ref="AE305" si="615">IF(OR(AA305&gt;36,AC305&gt;36),AA305*AC305/144,"")</f>
        <v>16</v>
      </c>
    </row>
    <row r="306" spans="1:31" x14ac:dyDescent="0.35">
      <c r="A306" s="40" t="s">
        <v>681</v>
      </c>
      <c r="B306" s="35" t="s">
        <v>682</v>
      </c>
      <c r="C306" s="21" t="s">
        <v>72</v>
      </c>
      <c r="D306" s="35" t="s">
        <v>36</v>
      </c>
      <c r="E306" s="35" t="s">
        <v>35</v>
      </c>
      <c r="F306" s="21" t="s">
        <v>994</v>
      </c>
      <c r="G306" s="10">
        <v>18</v>
      </c>
      <c r="H306" s="11" t="s">
        <v>24</v>
      </c>
      <c r="I306" s="12">
        <v>24</v>
      </c>
      <c r="J306" s="23">
        <f t="shared" si="548"/>
        <v>3</v>
      </c>
      <c r="K306" s="23" t="str">
        <f t="shared" si="549"/>
        <v/>
      </c>
      <c r="L306" s="13">
        <v>18</v>
      </c>
      <c r="M306" s="11" t="s">
        <v>24</v>
      </c>
      <c r="N306" s="14">
        <v>24</v>
      </c>
      <c r="O306" s="23">
        <f t="shared" si="550"/>
        <v>3</v>
      </c>
      <c r="P306" s="23" t="str">
        <f t="shared" si="551"/>
        <v/>
      </c>
      <c r="Q306" s="15">
        <v>24</v>
      </c>
      <c r="R306" s="11" t="s">
        <v>24</v>
      </c>
      <c r="S306" s="16">
        <v>30</v>
      </c>
      <c r="T306" s="23">
        <f t="shared" si="568"/>
        <v>5</v>
      </c>
      <c r="U306" s="23" t="str">
        <f t="shared" si="569"/>
        <v/>
      </c>
      <c r="V306" s="17" t="s">
        <v>25</v>
      </c>
      <c r="W306" s="11" t="s">
        <v>24</v>
      </c>
      <c r="X306" s="18" t="s">
        <v>25</v>
      </c>
      <c r="Y306" s="23"/>
      <c r="Z306" s="23"/>
      <c r="AA306" s="19">
        <v>24</v>
      </c>
      <c r="AB306" s="11" t="s">
        <v>24</v>
      </c>
      <c r="AC306" s="20">
        <v>30</v>
      </c>
      <c r="AD306" s="23">
        <f t="shared" si="592"/>
        <v>5</v>
      </c>
      <c r="AE306" s="23" t="str">
        <f t="shared" si="593"/>
        <v/>
      </c>
    </row>
    <row r="307" spans="1:31" x14ac:dyDescent="0.35">
      <c r="A307" s="40" t="s">
        <v>683</v>
      </c>
      <c r="B307" s="35" t="s">
        <v>684</v>
      </c>
      <c r="C307" s="21" t="s">
        <v>72</v>
      </c>
      <c r="D307" s="35" t="s">
        <v>36</v>
      </c>
      <c r="E307" s="35" t="s">
        <v>35</v>
      </c>
      <c r="F307" s="21" t="s">
        <v>994</v>
      </c>
      <c r="G307" s="10">
        <v>24</v>
      </c>
      <c r="H307" s="11" t="s">
        <v>24</v>
      </c>
      <c r="I307" s="12">
        <v>18</v>
      </c>
      <c r="J307" s="23">
        <f t="shared" si="548"/>
        <v>3</v>
      </c>
      <c r="K307" s="23" t="str">
        <f t="shared" si="549"/>
        <v/>
      </c>
      <c r="L307" s="13">
        <v>24</v>
      </c>
      <c r="M307" s="11" t="s">
        <v>24</v>
      </c>
      <c r="N307" s="14">
        <v>18</v>
      </c>
      <c r="O307" s="23">
        <f t="shared" si="550"/>
        <v>3</v>
      </c>
      <c r="P307" s="23" t="str">
        <f t="shared" si="551"/>
        <v/>
      </c>
      <c r="Q307" s="15" t="s">
        <v>25</v>
      </c>
      <c r="R307" s="11" t="s">
        <v>24</v>
      </c>
      <c r="S307" s="16" t="s">
        <v>25</v>
      </c>
      <c r="T307" s="23"/>
      <c r="U307" s="23"/>
      <c r="V307" s="17" t="s">
        <v>25</v>
      </c>
      <c r="W307" s="11" t="s">
        <v>24</v>
      </c>
      <c r="X307" s="18" t="s">
        <v>25</v>
      </c>
      <c r="Y307" s="23"/>
      <c r="Z307" s="23"/>
      <c r="AA307" s="19">
        <v>30</v>
      </c>
      <c r="AB307" s="11" t="s">
        <v>24</v>
      </c>
      <c r="AC307" s="20">
        <v>24</v>
      </c>
      <c r="AD307" s="23">
        <f t="shared" si="592"/>
        <v>5</v>
      </c>
      <c r="AE307" s="23" t="str">
        <f t="shared" si="593"/>
        <v/>
      </c>
    </row>
    <row r="308" spans="1:31" x14ac:dyDescent="0.35">
      <c r="A308" s="40" t="s">
        <v>685</v>
      </c>
      <c r="B308" s="35" t="s">
        <v>686</v>
      </c>
      <c r="C308" s="21" t="s">
        <v>72</v>
      </c>
      <c r="D308" s="35" t="s">
        <v>36</v>
      </c>
      <c r="E308" s="35" t="s">
        <v>35</v>
      </c>
      <c r="F308" s="21" t="s">
        <v>994</v>
      </c>
      <c r="G308" s="10">
        <v>24</v>
      </c>
      <c r="H308" s="11" t="s">
        <v>24</v>
      </c>
      <c r="I308" s="12">
        <v>12</v>
      </c>
      <c r="J308" s="23">
        <f t="shared" si="548"/>
        <v>2</v>
      </c>
      <c r="K308" s="23" t="str">
        <f t="shared" si="549"/>
        <v/>
      </c>
      <c r="L308" s="13">
        <v>24</v>
      </c>
      <c r="M308" s="11" t="s">
        <v>24</v>
      </c>
      <c r="N308" s="14">
        <v>12</v>
      </c>
      <c r="O308" s="23">
        <f t="shared" si="550"/>
        <v>2</v>
      </c>
      <c r="P308" s="23" t="str">
        <f t="shared" si="551"/>
        <v/>
      </c>
      <c r="Q308" s="15" t="s">
        <v>25</v>
      </c>
      <c r="R308" s="11" t="s">
        <v>24</v>
      </c>
      <c r="S308" s="16" t="s">
        <v>25</v>
      </c>
      <c r="T308" s="23"/>
      <c r="U308" s="23"/>
      <c r="V308" s="17" t="s">
        <v>25</v>
      </c>
      <c r="W308" s="11" t="s">
        <v>24</v>
      </c>
      <c r="X308" s="18" t="s">
        <v>25</v>
      </c>
      <c r="Y308" s="23"/>
      <c r="Z308" s="23"/>
      <c r="AA308" s="19">
        <v>30</v>
      </c>
      <c r="AB308" s="11" t="s">
        <v>24</v>
      </c>
      <c r="AC308" s="20">
        <v>18</v>
      </c>
      <c r="AD308" s="23">
        <f t="shared" si="592"/>
        <v>3.75</v>
      </c>
      <c r="AE308" s="23" t="str">
        <f t="shared" si="593"/>
        <v/>
      </c>
    </row>
    <row r="309" spans="1:31" x14ac:dyDescent="0.35">
      <c r="A309" s="40" t="s">
        <v>687</v>
      </c>
      <c r="B309" s="35" t="s">
        <v>690</v>
      </c>
      <c r="C309" s="21" t="s">
        <v>72</v>
      </c>
      <c r="D309" s="35" t="s">
        <v>36</v>
      </c>
      <c r="E309" s="35" t="s">
        <v>35</v>
      </c>
      <c r="F309" s="21" t="s">
        <v>994</v>
      </c>
      <c r="G309" s="10">
        <v>30</v>
      </c>
      <c r="H309" s="11" t="s">
        <v>24</v>
      </c>
      <c r="I309" s="12">
        <v>24</v>
      </c>
      <c r="J309" s="23">
        <f t="shared" si="548"/>
        <v>5</v>
      </c>
      <c r="K309" s="23" t="str">
        <f t="shared" si="549"/>
        <v/>
      </c>
      <c r="L309" s="13">
        <v>30</v>
      </c>
      <c r="M309" s="11" t="s">
        <v>24</v>
      </c>
      <c r="N309" s="14">
        <v>24</v>
      </c>
      <c r="O309" s="23">
        <f t="shared" si="550"/>
        <v>5</v>
      </c>
      <c r="P309" s="23" t="str">
        <f t="shared" si="551"/>
        <v/>
      </c>
      <c r="Q309" s="15" t="s">
        <v>25</v>
      </c>
      <c r="R309" s="11" t="s">
        <v>24</v>
      </c>
      <c r="S309" s="16" t="s">
        <v>25</v>
      </c>
      <c r="T309" s="23"/>
      <c r="U309" s="23"/>
      <c r="V309" s="17" t="s">
        <v>25</v>
      </c>
      <c r="W309" s="11" t="s">
        <v>24</v>
      </c>
      <c r="X309" s="18" t="s">
        <v>25</v>
      </c>
      <c r="Y309" s="23"/>
      <c r="Z309" s="23"/>
      <c r="AA309" s="19" t="s">
        <v>25</v>
      </c>
      <c r="AB309" s="11" t="s">
        <v>24</v>
      </c>
      <c r="AC309" s="20" t="s">
        <v>25</v>
      </c>
      <c r="AD309" s="23"/>
      <c r="AE309" s="23"/>
    </row>
    <row r="310" spans="1:31" x14ac:dyDescent="0.35">
      <c r="A310" s="40" t="s">
        <v>688</v>
      </c>
      <c r="B310" s="35" t="s">
        <v>689</v>
      </c>
      <c r="C310" s="21" t="s">
        <v>72</v>
      </c>
      <c r="D310" s="35" t="s">
        <v>36</v>
      </c>
      <c r="E310" s="35" t="s">
        <v>35</v>
      </c>
      <c r="F310" s="21" t="s">
        <v>994</v>
      </c>
      <c r="G310" s="10">
        <v>30</v>
      </c>
      <c r="H310" s="11" t="s">
        <v>24</v>
      </c>
      <c r="I310" s="12">
        <v>12</v>
      </c>
      <c r="J310" s="23">
        <f t="shared" si="548"/>
        <v>2.5</v>
      </c>
      <c r="K310" s="23" t="str">
        <f t="shared" si="549"/>
        <v/>
      </c>
      <c r="L310" s="13">
        <v>30</v>
      </c>
      <c r="M310" s="11" t="s">
        <v>24</v>
      </c>
      <c r="N310" s="14">
        <v>12</v>
      </c>
      <c r="O310" s="23">
        <f t="shared" si="550"/>
        <v>2.5</v>
      </c>
      <c r="P310" s="23" t="str">
        <f t="shared" si="551"/>
        <v/>
      </c>
      <c r="Q310" s="15" t="s">
        <v>25</v>
      </c>
      <c r="R310" s="11" t="s">
        <v>24</v>
      </c>
      <c r="S310" s="16" t="s">
        <v>25</v>
      </c>
      <c r="T310" s="23"/>
      <c r="U310" s="23"/>
      <c r="V310" s="17" t="s">
        <v>25</v>
      </c>
      <c r="W310" s="11" t="s">
        <v>24</v>
      </c>
      <c r="X310" s="18" t="s">
        <v>25</v>
      </c>
      <c r="Y310" s="23"/>
      <c r="Z310" s="23"/>
      <c r="AA310" s="19" t="s">
        <v>25</v>
      </c>
      <c r="AB310" s="11" t="s">
        <v>24</v>
      </c>
      <c r="AC310" s="20" t="s">
        <v>25</v>
      </c>
      <c r="AD310" s="23"/>
      <c r="AE310" s="23"/>
    </row>
    <row r="311" spans="1:31" x14ac:dyDescent="0.35">
      <c r="A311" s="40" t="s">
        <v>691</v>
      </c>
      <c r="B311" s="35" t="s">
        <v>692</v>
      </c>
      <c r="C311" s="21" t="s">
        <v>72</v>
      </c>
      <c r="D311" s="35" t="s">
        <v>36</v>
      </c>
      <c r="E311" s="35" t="s">
        <v>35</v>
      </c>
      <c r="F311" s="21" t="s">
        <v>994</v>
      </c>
      <c r="G311" s="10">
        <v>30</v>
      </c>
      <c r="H311" s="11" t="s">
        <v>24</v>
      </c>
      <c r="I311" s="12">
        <v>24</v>
      </c>
      <c r="J311" s="23">
        <f t="shared" ref="J311" si="616">IF(OR(G311&gt;36,I311&gt;36),"",G311*I311/144)</f>
        <v>5</v>
      </c>
      <c r="K311" s="23" t="str">
        <f t="shared" ref="K311" si="617">IF(OR(G311&gt;36,I311&gt;36),G311*I311/144,"")</f>
        <v/>
      </c>
      <c r="L311" s="13">
        <v>30</v>
      </c>
      <c r="M311" s="11" t="s">
        <v>24</v>
      </c>
      <c r="N311" s="14">
        <v>24</v>
      </c>
      <c r="O311" s="23">
        <f t="shared" ref="O311" si="618">IF(OR(L311&gt;36,N311&gt;36),"",L311*N311/144)</f>
        <v>5</v>
      </c>
      <c r="P311" s="23" t="str">
        <f t="shared" ref="P311" si="619">IF(OR(L311&gt;36,N311&gt;36),L311*N311/144,"")</f>
        <v/>
      </c>
      <c r="Q311" s="15" t="s">
        <v>25</v>
      </c>
      <c r="R311" s="11" t="s">
        <v>24</v>
      </c>
      <c r="S311" s="16" t="s">
        <v>25</v>
      </c>
      <c r="T311" s="23"/>
      <c r="U311" s="23"/>
      <c r="V311" s="17" t="s">
        <v>25</v>
      </c>
      <c r="W311" s="11" t="s">
        <v>24</v>
      </c>
      <c r="X311" s="18" t="s">
        <v>25</v>
      </c>
      <c r="Y311" s="23"/>
      <c r="Z311" s="23"/>
      <c r="AA311" s="19" t="s">
        <v>25</v>
      </c>
      <c r="AB311" s="11" t="s">
        <v>24</v>
      </c>
      <c r="AC311" s="20" t="s">
        <v>25</v>
      </c>
      <c r="AD311" s="23"/>
      <c r="AE311" s="23"/>
    </row>
    <row r="312" spans="1:31" x14ac:dyDescent="0.35">
      <c r="A312" s="40" t="s">
        <v>693</v>
      </c>
      <c r="B312" s="35" t="s">
        <v>697</v>
      </c>
      <c r="C312" s="21" t="s">
        <v>72</v>
      </c>
      <c r="D312" s="35" t="s">
        <v>36</v>
      </c>
      <c r="E312" s="35" t="s">
        <v>35</v>
      </c>
      <c r="F312" s="21" t="s">
        <v>994</v>
      </c>
      <c r="G312" s="10">
        <v>24</v>
      </c>
      <c r="H312" s="11" t="s">
        <v>24</v>
      </c>
      <c r="I312" s="12">
        <v>18</v>
      </c>
      <c r="J312" s="23">
        <f t="shared" si="548"/>
        <v>3</v>
      </c>
      <c r="K312" s="23" t="str">
        <f t="shared" si="549"/>
        <v/>
      </c>
      <c r="L312" s="13">
        <v>24</v>
      </c>
      <c r="M312" s="11" t="s">
        <v>24</v>
      </c>
      <c r="N312" s="14">
        <v>18</v>
      </c>
      <c r="O312" s="23">
        <f t="shared" si="550"/>
        <v>3</v>
      </c>
      <c r="P312" s="23" t="str">
        <f t="shared" si="551"/>
        <v/>
      </c>
      <c r="Q312" s="15" t="s">
        <v>25</v>
      </c>
      <c r="R312" s="11" t="s">
        <v>24</v>
      </c>
      <c r="S312" s="16" t="s">
        <v>25</v>
      </c>
      <c r="T312" s="23"/>
      <c r="U312" s="23"/>
      <c r="V312" s="17" t="s">
        <v>25</v>
      </c>
      <c r="W312" s="11" t="s">
        <v>24</v>
      </c>
      <c r="X312" s="18" t="s">
        <v>25</v>
      </c>
      <c r="Y312" s="23"/>
      <c r="Z312" s="23"/>
      <c r="AA312" s="19" t="s">
        <v>25</v>
      </c>
      <c r="AB312" s="11" t="s">
        <v>24</v>
      </c>
      <c r="AC312" s="20" t="s">
        <v>25</v>
      </c>
      <c r="AD312" s="23"/>
      <c r="AE312" s="23"/>
    </row>
    <row r="313" spans="1:31" x14ac:dyDescent="0.35">
      <c r="A313" s="40" t="s">
        <v>694</v>
      </c>
      <c r="B313" s="35" t="s">
        <v>698</v>
      </c>
      <c r="C313" s="21" t="s">
        <v>72</v>
      </c>
      <c r="D313" s="35" t="s">
        <v>36</v>
      </c>
      <c r="E313" s="35" t="s">
        <v>35</v>
      </c>
      <c r="F313" s="21" t="s">
        <v>994</v>
      </c>
      <c r="G313" s="10">
        <v>24</v>
      </c>
      <c r="H313" s="11" t="s">
        <v>24</v>
      </c>
      <c r="I313" s="12">
        <v>18</v>
      </c>
      <c r="J313" s="23">
        <f t="shared" ref="J313:J315" si="620">IF(OR(G313&gt;36,I313&gt;36),"",G313*I313/144)</f>
        <v>3</v>
      </c>
      <c r="K313" s="23" t="str">
        <f t="shared" ref="K313:K315" si="621">IF(OR(G313&gt;36,I313&gt;36),G313*I313/144,"")</f>
        <v/>
      </c>
      <c r="L313" s="13">
        <v>24</v>
      </c>
      <c r="M313" s="11" t="s">
        <v>24</v>
      </c>
      <c r="N313" s="14">
        <v>18</v>
      </c>
      <c r="O313" s="23">
        <f t="shared" ref="O313:O315" si="622">IF(OR(L313&gt;36,N313&gt;36),"",L313*N313/144)</f>
        <v>3</v>
      </c>
      <c r="P313" s="23" t="str">
        <f t="shared" ref="P313:P315" si="623">IF(OR(L313&gt;36,N313&gt;36),L313*N313/144,"")</f>
        <v/>
      </c>
      <c r="Q313" s="15" t="s">
        <v>25</v>
      </c>
      <c r="R313" s="11" t="s">
        <v>24</v>
      </c>
      <c r="S313" s="16" t="s">
        <v>25</v>
      </c>
      <c r="T313" s="23"/>
      <c r="U313" s="23"/>
      <c r="V313" s="17" t="s">
        <v>25</v>
      </c>
      <c r="W313" s="11" t="s">
        <v>24</v>
      </c>
      <c r="X313" s="18" t="s">
        <v>25</v>
      </c>
      <c r="Y313" s="23"/>
      <c r="Z313" s="23"/>
      <c r="AA313" s="19" t="s">
        <v>25</v>
      </c>
      <c r="AB313" s="11" t="s">
        <v>24</v>
      </c>
      <c r="AC313" s="20" t="s">
        <v>25</v>
      </c>
      <c r="AD313" s="23"/>
      <c r="AE313" s="23"/>
    </row>
    <row r="314" spans="1:31" x14ac:dyDescent="0.35">
      <c r="A314" s="40" t="s">
        <v>695</v>
      </c>
      <c r="B314" s="35" t="s">
        <v>699</v>
      </c>
      <c r="C314" s="21" t="s">
        <v>72</v>
      </c>
      <c r="D314" s="35" t="s">
        <v>36</v>
      </c>
      <c r="E314" s="35" t="s">
        <v>35</v>
      </c>
      <c r="F314" s="21" t="s">
        <v>994</v>
      </c>
      <c r="G314" s="10">
        <v>24</v>
      </c>
      <c r="H314" s="11" t="s">
        <v>24</v>
      </c>
      <c r="I314" s="12">
        <v>18</v>
      </c>
      <c r="J314" s="23">
        <f t="shared" si="620"/>
        <v>3</v>
      </c>
      <c r="K314" s="23" t="str">
        <f t="shared" si="621"/>
        <v/>
      </c>
      <c r="L314" s="13">
        <v>24</v>
      </c>
      <c r="M314" s="11" t="s">
        <v>24</v>
      </c>
      <c r="N314" s="14">
        <v>18</v>
      </c>
      <c r="O314" s="23">
        <f t="shared" si="622"/>
        <v>3</v>
      </c>
      <c r="P314" s="23" t="str">
        <f t="shared" si="623"/>
        <v/>
      </c>
      <c r="Q314" s="15" t="s">
        <v>25</v>
      </c>
      <c r="R314" s="11" t="s">
        <v>24</v>
      </c>
      <c r="S314" s="16" t="s">
        <v>25</v>
      </c>
      <c r="T314" s="23"/>
      <c r="U314" s="23"/>
      <c r="V314" s="17" t="s">
        <v>25</v>
      </c>
      <c r="W314" s="11" t="s">
        <v>24</v>
      </c>
      <c r="X314" s="18" t="s">
        <v>25</v>
      </c>
      <c r="Y314" s="23"/>
      <c r="Z314" s="23"/>
      <c r="AA314" s="19" t="s">
        <v>25</v>
      </c>
      <c r="AB314" s="11" t="s">
        <v>24</v>
      </c>
      <c r="AC314" s="20" t="s">
        <v>25</v>
      </c>
      <c r="AD314" s="23"/>
      <c r="AE314" s="23"/>
    </row>
    <row r="315" spans="1:31" ht="29" x14ac:dyDescent="0.35">
      <c r="A315" s="40" t="s">
        <v>696</v>
      </c>
      <c r="B315" s="35" t="s">
        <v>700</v>
      </c>
      <c r="C315" s="21" t="s">
        <v>72</v>
      </c>
      <c r="D315" s="35" t="s">
        <v>36</v>
      </c>
      <c r="E315" s="35" t="s">
        <v>35</v>
      </c>
      <c r="F315" s="21" t="s">
        <v>994</v>
      </c>
      <c r="G315" s="10">
        <v>24</v>
      </c>
      <c r="H315" s="11" t="s">
        <v>24</v>
      </c>
      <c r="I315" s="12">
        <v>18</v>
      </c>
      <c r="J315" s="23">
        <f t="shared" si="620"/>
        <v>3</v>
      </c>
      <c r="K315" s="23" t="str">
        <f t="shared" si="621"/>
        <v/>
      </c>
      <c r="L315" s="13">
        <v>24</v>
      </c>
      <c r="M315" s="11" t="s">
        <v>24</v>
      </c>
      <c r="N315" s="14">
        <v>18</v>
      </c>
      <c r="O315" s="23">
        <f t="shared" si="622"/>
        <v>3</v>
      </c>
      <c r="P315" s="23" t="str">
        <f t="shared" si="623"/>
        <v/>
      </c>
      <c r="Q315" s="15" t="s">
        <v>25</v>
      </c>
      <c r="R315" s="11" t="s">
        <v>24</v>
      </c>
      <c r="S315" s="16" t="s">
        <v>25</v>
      </c>
      <c r="T315" s="23"/>
      <c r="U315" s="23"/>
      <c r="V315" s="17" t="s">
        <v>25</v>
      </c>
      <c r="W315" s="11" t="s">
        <v>24</v>
      </c>
      <c r="X315" s="18" t="s">
        <v>25</v>
      </c>
      <c r="Y315" s="23"/>
      <c r="Z315" s="23"/>
      <c r="AA315" s="19" t="s">
        <v>25</v>
      </c>
      <c r="AB315" s="11" t="s">
        <v>24</v>
      </c>
      <c r="AC315" s="20" t="s">
        <v>25</v>
      </c>
      <c r="AD315" s="23"/>
      <c r="AE315" s="23"/>
    </row>
    <row r="316" spans="1:31" ht="29" x14ac:dyDescent="0.35">
      <c r="A316" s="40" t="s">
        <v>701</v>
      </c>
      <c r="B316" s="35" t="s">
        <v>703</v>
      </c>
      <c r="C316" s="21" t="s">
        <v>72</v>
      </c>
      <c r="D316" s="35" t="s">
        <v>36</v>
      </c>
      <c r="E316" s="35" t="s">
        <v>35</v>
      </c>
      <c r="F316" s="21" t="s">
        <v>994</v>
      </c>
      <c r="G316" s="10">
        <v>24</v>
      </c>
      <c r="H316" s="11" t="s">
        <v>24</v>
      </c>
      <c r="I316" s="12">
        <v>12</v>
      </c>
      <c r="J316" s="23">
        <f t="shared" si="548"/>
        <v>2</v>
      </c>
      <c r="K316" s="23" t="str">
        <f t="shared" si="549"/>
        <v/>
      </c>
      <c r="L316" s="13">
        <v>24</v>
      </c>
      <c r="M316" s="11" t="s">
        <v>24</v>
      </c>
      <c r="N316" s="14">
        <v>12</v>
      </c>
      <c r="O316" s="23">
        <f t="shared" si="550"/>
        <v>2</v>
      </c>
      <c r="P316" s="23" t="str">
        <f t="shared" si="551"/>
        <v/>
      </c>
      <c r="Q316" s="15" t="s">
        <v>25</v>
      </c>
      <c r="R316" s="11" t="s">
        <v>24</v>
      </c>
      <c r="S316" s="16" t="s">
        <v>25</v>
      </c>
      <c r="T316" s="23"/>
      <c r="U316" s="23"/>
      <c r="V316" s="17" t="s">
        <v>25</v>
      </c>
      <c r="W316" s="11" t="s">
        <v>24</v>
      </c>
      <c r="X316" s="18" t="s">
        <v>25</v>
      </c>
      <c r="Y316" s="23"/>
      <c r="Z316" s="23"/>
      <c r="AA316" s="19">
        <v>30</v>
      </c>
      <c r="AB316" s="11" t="s">
        <v>24</v>
      </c>
      <c r="AC316" s="20">
        <v>18</v>
      </c>
      <c r="AD316" s="23">
        <f t="shared" si="592"/>
        <v>3.75</v>
      </c>
      <c r="AE316" s="23" t="str">
        <f t="shared" si="593"/>
        <v/>
      </c>
    </row>
    <row r="317" spans="1:31" ht="29" x14ac:dyDescent="0.35">
      <c r="A317" s="40" t="s">
        <v>702</v>
      </c>
      <c r="B317" s="35" t="s">
        <v>704</v>
      </c>
      <c r="C317" s="21" t="s">
        <v>72</v>
      </c>
      <c r="D317" s="35" t="s">
        <v>36</v>
      </c>
      <c r="E317" s="35" t="s">
        <v>35</v>
      </c>
      <c r="F317" s="21" t="s">
        <v>994</v>
      </c>
      <c r="G317" s="10">
        <v>24</v>
      </c>
      <c r="H317" s="11" t="s">
        <v>24</v>
      </c>
      <c r="I317" s="12">
        <v>12</v>
      </c>
      <c r="J317" s="23">
        <f t="shared" ref="J317" si="624">IF(OR(G317&gt;36,I317&gt;36),"",G317*I317/144)</f>
        <v>2</v>
      </c>
      <c r="K317" s="23" t="str">
        <f t="shared" ref="K317" si="625">IF(OR(G317&gt;36,I317&gt;36),G317*I317/144,"")</f>
        <v/>
      </c>
      <c r="L317" s="13">
        <v>24</v>
      </c>
      <c r="M317" s="11" t="s">
        <v>24</v>
      </c>
      <c r="N317" s="14">
        <v>12</v>
      </c>
      <c r="O317" s="23">
        <f t="shared" ref="O317" si="626">IF(OR(L317&gt;36,N317&gt;36),"",L317*N317/144)</f>
        <v>2</v>
      </c>
      <c r="P317" s="23" t="str">
        <f t="shared" ref="P317" si="627">IF(OR(L317&gt;36,N317&gt;36),L317*N317/144,"")</f>
        <v/>
      </c>
      <c r="Q317" s="15" t="s">
        <v>25</v>
      </c>
      <c r="R317" s="11" t="s">
        <v>24</v>
      </c>
      <c r="S317" s="16" t="s">
        <v>25</v>
      </c>
      <c r="T317" s="23"/>
      <c r="U317" s="23"/>
      <c r="V317" s="17" t="s">
        <v>25</v>
      </c>
      <c r="W317" s="11" t="s">
        <v>24</v>
      </c>
      <c r="X317" s="18" t="s">
        <v>25</v>
      </c>
      <c r="Y317" s="23"/>
      <c r="Z317" s="23"/>
      <c r="AA317" s="19">
        <v>30</v>
      </c>
      <c r="AB317" s="11" t="s">
        <v>24</v>
      </c>
      <c r="AC317" s="20">
        <v>18</v>
      </c>
      <c r="AD317" s="23">
        <f t="shared" ref="AD317" si="628">IF(OR(AA317&gt;36,AC317&gt;36),"",AA317*AC317/144)</f>
        <v>3.75</v>
      </c>
      <c r="AE317" s="23" t="str">
        <f t="shared" ref="AE317" si="629">IF(OR(AA317&gt;36,AC317&gt;36),AA317*AC317/144,"")</f>
        <v/>
      </c>
    </row>
    <row r="318" spans="1:31" ht="29" x14ac:dyDescent="0.35">
      <c r="A318" s="40" t="s">
        <v>705</v>
      </c>
      <c r="B318" s="35" t="s">
        <v>706</v>
      </c>
      <c r="C318" s="21" t="s">
        <v>72</v>
      </c>
      <c r="D318" s="35" t="s">
        <v>36</v>
      </c>
      <c r="E318" s="35" t="s">
        <v>35</v>
      </c>
      <c r="F318" s="21" t="s">
        <v>994</v>
      </c>
      <c r="G318" s="10" t="s">
        <v>164</v>
      </c>
      <c r="H318" s="11" t="s">
        <v>24</v>
      </c>
      <c r="I318" s="12">
        <v>8</v>
      </c>
      <c r="J318" s="23" t="s">
        <v>707</v>
      </c>
      <c r="K318" s="23" t="s">
        <v>707</v>
      </c>
      <c r="L318" s="13" t="s">
        <v>164</v>
      </c>
      <c r="M318" s="11" t="s">
        <v>24</v>
      </c>
      <c r="N318" s="14">
        <v>8</v>
      </c>
      <c r="O318" s="23" t="s">
        <v>707</v>
      </c>
      <c r="P318" s="23" t="s">
        <v>707</v>
      </c>
      <c r="Q318" s="15" t="s">
        <v>25</v>
      </c>
      <c r="R318" s="11" t="s">
        <v>24</v>
      </c>
      <c r="S318" s="16" t="s">
        <v>25</v>
      </c>
      <c r="T318" s="23"/>
      <c r="U318" s="23"/>
      <c r="V318" s="17" t="s">
        <v>25</v>
      </c>
      <c r="W318" s="11" t="s">
        <v>24</v>
      </c>
      <c r="X318" s="18" t="s">
        <v>25</v>
      </c>
      <c r="Y318" s="23"/>
      <c r="Z318" s="23"/>
      <c r="AA318" s="19" t="s">
        <v>25</v>
      </c>
      <c r="AB318" s="11" t="s">
        <v>24</v>
      </c>
      <c r="AC318" s="20" t="s">
        <v>25</v>
      </c>
      <c r="AD318" s="23"/>
      <c r="AE318" s="23"/>
    </row>
    <row r="319" spans="1:31" ht="29" x14ac:dyDescent="0.35">
      <c r="A319" s="40" t="s">
        <v>708</v>
      </c>
      <c r="B319" s="35" t="s">
        <v>709</v>
      </c>
      <c r="C319" s="21" t="s">
        <v>72</v>
      </c>
      <c r="D319" s="35" t="s">
        <v>36</v>
      </c>
      <c r="E319" s="35" t="s">
        <v>35</v>
      </c>
      <c r="F319" s="21" t="s">
        <v>994</v>
      </c>
      <c r="G319" s="10" t="s">
        <v>164</v>
      </c>
      <c r="H319" s="11" t="s">
        <v>24</v>
      </c>
      <c r="I319" s="12">
        <v>15</v>
      </c>
      <c r="J319" s="23" t="s">
        <v>707</v>
      </c>
      <c r="K319" s="23" t="s">
        <v>707</v>
      </c>
      <c r="L319" s="13" t="s">
        <v>164</v>
      </c>
      <c r="M319" s="11" t="s">
        <v>24</v>
      </c>
      <c r="N319" s="14">
        <v>15</v>
      </c>
      <c r="O319" s="23" t="s">
        <v>707</v>
      </c>
      <c r="P319" s="23" t="s">
        <v>707</v>
      </c>
      <c r="Q319" s="15" t="s">
        <v>25</v>
      </c>
      <c r="R319" s="11" t="s">
        <v>24</v>
      </c>
      <c r="S319" s="16" t="s">
        <v>25</v>
      </c>
      <c r="T319" s="23"/>
      <c r="U319" s="23"/>
      <c r="V319" s="17" t="s">
        <v>25</v>
      </c>
      <c r="W319" s="11" t="s">
        <v>24</v>
      </c>
      <c r="X319" s="18" t="s">
        <v>25</v>
      </c>
      <c r="Y319" s="23"/>
      <c r="Z319" s="23"/>
      <c r="AA319" s="19" t="s">
        <v>25</v>
      </c>
      <c r="AB319" s="11" t="s">
        <v>24</v>
      </c>
      <c r="AC319" s="20" t="s">
        <v>25</v>
      </c>
      <c r="AD319" s="23"/>
      <c r="AE319" s="23"/>
    </row>
    <row r="320" spans="1:31" x14ac:dyDescent="0.35">
      <c r="A320" s="40" t="s">
        <v>710</v>
      </c>
      <c r="B320" s="35" t="s">
        <v>711</v>
      </c>
      <c r="C320" s="21" t="s">
        <v>72</v>
      </c>
      <c r="D320" s="35" t="s">
        <v>36</v>
      </c>
      <c r="E320" s="35" t="s">
        <v>35</v>
      </c>
      <c r="F320" s="21" t="s">
        <v>994</v>
      </c>
      <c r="G320" s="10">
        <v>24</v>
      </c>
      <c r="H320" s="11" t="s">
        <v>24</v>
      </c>
      <c r="I320" s="12">
        <v>12</v>
      </c>
      <c r="J320" s="23">
        <f t="shared" si="548"/>
        <v>2</v>
      </c>
      <c r="K320" s="23" t="str">
        <f t="shared" si="549"/>
        <v/>
      </c>
      <c r="L320" s="13">
        <v>24</v>
      </c>
      <c r="M320" s="11" t="s">
        <v>24</v>
      </c>
      <c r="N320" s="14">
        <v>12</v>
      </c>
      <c r="O320" s="23">
        <f t="shared" si="550"/>
        <v>2</v>
      </c>
      <c r="P320" s="23" t="str">
        <f t="shared" si="551"/>
        <v/>
      </c>
      <c r="Q320" s="15">
        <v>30</v>
      </c>
      <c r="R320" s="11" t="s">
        <v>24</v>
      </c>
      <c r="S320" s="16">
        <v>18</v>
      </c>
      <c r="T320" s="23">
        <f t="shared" si="568"/>
        <v>3.75</v>
      </c>
      <c r="U320" s="23" t="str">
        <f t="shared" si="569"/>
        <v/>
      </c>
      <c r="V320" s="17" t="s">
        <v>25</v>
      </c>
      <c r="W320" s="11" t="s">
        <v>24</v>
      </c>
      <c r="X320" s="18" t="s">
        <v>25</v>
      </c>
      <c r="Y320" s="23"/>
      <c r="Z320" s="23"/>
      <c r="AA320" s="19" t="s">
        <v>25</v>
      </c>
      <c r="AB320" s="11" t="s">
        <v>24</v>
      </c>
      <c r="AC320" s="20" t="s">
        <v>25</v>
      </c>
      <c r="AD320" s="23"/>
      <c r="AE320" s="23"/>
    </row>
    <row r="321" spans="1:31" x14ac:dyDescent="0.35">
      <c r="A321" s="40" t="s">
        <v>712</v>
      </c>
      <c r="B321" s="35" t="s">
        <v>713</v>
      </c>
      <c r="C321" s="21" t="s">
        <v>72</v>
      </c>
      <c r="D321" s="35" t="s">
        <v>36</v>
      </c>
      <c r="E321" s="35" t="s">
        <v>35</v>
      </c>
      <c r="F321" s="21" t="s">
        <v>994</v>
      </c>
      <c r="G321" s="10">
        <v>24</v>
      </c>
      <c r="H321" s="11" t="s">
        <v>24</v>
      </c>
      <c r="I321" s="12">
        <v>28</v>
      </c>
      <c r="J321" s="23">
        <f t="shared" si="548"/>
        <v>4.666666666666667</v>
      </c>
      <c r="K321" s="23" t="str">
        <f t="shared" si="549"/>
        <v/>
      </c>
      <c r="L321" s="13">
        <v>24</v>
      </c>
      <c r="M321" s="11" t="s">
        <v>24</v>
      </c>
      <c r="N321" s="14">
        <v>18</v>
      </c>
      <c r="O321" s="23">
        <f t="shared" si="550"/>
        <v>3</v>
      </c>
      <c r="P321" s="23" t="str">
        <f t="shared" si="551"/>
        <v/>
      </c>
      <c r="Q321" s="15" t="s">
        <v>25</v>
      </c>
      <c r="R321" s="11" t="s">
        <v>24</v>
      </c>
      <c r="S321" s="16" t="s">
        <v>25</v>
      </c>
      <c r="T321" s="23"/>
      <c r="U321" s="23"/>
      <c r="V321" s="17" t="s">
        <v>25</v>
      </c>
      <c r="W321" s="11" t="s">
        <v>24</v>
      </c>
      <c r="X321" s="18" t="s">
        <v>25</v>
      </c>
      <c r="Y321" s="23"/>
      <c r="Z321" s="23"/>
      <c r="AA321" s="19" t="s">
        <v>25</v>
      </c>
      <c r="AB321" s="11" t="s">
        <v>24</v>
      </c>
      <c r="AC321" s="20" t="s">
        <v>25</v>
      </c>
      <c r="AD321" s="23"/>
      <c r="AE321" s="23"/>
    </row>
    <row r="322" spans="1:31" x14ac:dyDescent="0.35">
      <c r="A322" s="40" t="s">
        <v>714</v>
      </c>
      <c r="B322" s="35" t="s">
        <v>715</v>
      </c>
      <c r="C322" s="21" t="s">
        <v>72</v>
      </c>
      <c r="D322" s="35" t="s">
        <v>36</v>
      </c>
      <c r="E322" s="35" t="s">
        <v>35</v>
      </c>
      <c r="F322" s="21" t="s">
        <v>994</v>
      </c>
      <c r="G322" s="10">
        <v>24</v>
      </c>
      <c r="H322" s="11" t="s">
        <v>24</v>
      </c>
      <c r="I322" s="12">
        <v>28</v>
      </c>
      <c r="J322" s="23">
        <f t="shared" ref="J322" si="630">IF(OR(G322&gt;36,I322&gt;36),"",G322*I322/144)</f>
        <v>4.666666666666667</v>
      </c>
      <c r="K322" s="23" t="str">
        <f t="shared" ref="K322" si="631">IF(OR(G322&gt;36,I322&gt;36),G322*I322/144,"")</f>
        <v/>
      </c>
      <c r="L322" s="13">
        <v>24</v>
      </c>
      <c r="M322" s="11" t="s">
        <v>24</v>
      </c>
      <c r="N322" s="14">
        <v>18</v>
      </c>
      <c r="O322" s="23">
        <f t="shared" ref="O322" si="632">IF(OR(L322&gt;36,N322&gt;36),"",L322*N322/144)</f>
        <v>3</v>
      </c>
      <c r="P322" s="23" t="str">
        <f t="shared" ref="P322" si="633">IF(OR(L322&gt;36,N322&gt;36),L322*N322/144,"")</f>
        <v/>
      </c>
      <c r="Q322" s="15" t="s">
        <v>25</v>
      </c>
      <c r="R322" s="11" t="s">
        <v>24</v>
      </c>
      <c r="S322" s="16" t="s">
        <v>25</v>
      </c>
      <c r="T322" s="23"/>
      <c r="U322" s="23"/>
      <c r="V322" s="17" t="s">
        <v>25</v>
      </c>
      <c r="W322" s="11" t="s">
        <v>24</v>
      </c>
      <c r="X322" s="18" t="s">
        <v>25</v>
      </c>
      <c r="Y322" s="23"/>
      <c r="Z322" s="23"/>
      <c r="AA322" s="19" t="s">
        <v>25</v>
      </c>
      <c r="AB322" s="11" t="s">
        <v>24</v>
      </c>
      <c r="AC322" s="20" t="s">
        <v>25</v>
      </c>
      <c r="AD322" s="23"/>
      <c r="AE322" s="23"/>
    </row>
    <row r="323" spans="1:31" x14ac:dyDescent="0.35">
      <c r="A323" s="40" t="s">
        <v>716</v>
      </c>
      <c r="B323" s="35" t="s">
        <v>717</v>
      </c>
      <c r="C323" s="21" t="s">
        <v>72</v>
      </c>
      <c r="D323" s="35" t="s">
        <v>36</v>
      </c>
      <c r="E323" s="35" t="s">
        <v>35</v>
      </c>
      <c r="F323" s="21" t="s">
        <v>994</v>
      </c>
      <c r="G323" s="10">
        <v>24</v>
      </c>
      <c r="H323" s="11" t="s">
        <v>24</v>
      </c>
      <c r="I323" s="12">
        <v>12</v>
      </c>
      <c r="J323" s="23">
        <f t="shared" si="548"/>
        <v>2</v>
      </c>
      <c r="K323" s="23" t="str">
        <f t="shared" si="549"/>
        <v/>
      </c>
      <c r="L323" s="13">
        <v>24</v>
      </c>
      <c r="M323" s="11" t="s">
        <v>24</v>
      </c>
      <c r="N323" s="14">
        <v>12</v>
      </c>
      <c r="O323" s="23">
        <f t="shared" si="550"/>
        <v>2</v>
      </c>
      <c r="P323" s="23" t="str">
        <f t="shared" si="551"/>
        <v/>
      </c>
      <c r="Q323" s="15" t="s">
        <v>25</v>
      </c>
      <c r="R323" s="11" t="s">
        <v>24</v>
      </c>
      <c r="S323" s="16" t="s">
        <v>25</v>
      </c>
      <c r="T323" s="23"/>
      <c r="U323" s="23"/>
      <c r="V323" s="17" t="s">
        <v>25</v>
      </c>
      <c r="W323" s="11" t="s">
        <v>24</v>
      </c>
      <c r="X323" s="18" t="s">
        <v>25</v>
      </c>
      <c r="Y323" s="23"/>
      <c r="Z323" s="23"/>
      <c r="AA323" s="19" t="s">
        <v>25</v>
      </c>
      <c r="AB323" s="11" t="s">
        <v>24</v>
      </c>
      <c r="AC323" s="20" t="s">
        <v>25</v>
      </c>
      <c r="AD323" s="23"/>
      <c r="AE323" s="23"/>
    </row>
    <row r="324" spans="1:31" x14ac:dyDescent="0.35">
      <c r="A324" s="40" t="s">
        <v>718</v>
      </c>
      <c r="B324" s="35" t="s">
        <v>719</v>
      </c>
      <c r="C324" s="21" t="s">
        <v>72</v>
      </c>
      <c r="D324" s="35" t="s">
        <v>36</v>
      </c>
      <c r="E324" s="35" t="s">
        <v>35</v>
      </c>
      <c r="F324" s="21" t="s">
        <v>994</v>
      </c>
      <c r="G324" s="10">
        <v>24</v>
      </c>
      <c r="H324" s="11" t="s">
        <v>24</v>
      </c>
      <c r="I324" s="12">
        <v>12</v>
      </c>
      <c r="J324" s="23">
        <f t="shared" ref="J324" si="634">IF(OR(G324&gt;36,I324&gt;36),"",G324*I324/144)</f>
        <v>2</v>
      </c>
      <c r="K324" s="23" t="str">
        <f t="shared" ref="K324" si="635">IF(OR(G324&gt;36,I324&gt;36),G324*I324/144,"")</f>
        <v/>
      </c>
      <c r="L324" s="13">
        <v>24</v>
      </c>
      <c r="M324" s="11" t="s">
        <v>24</v>
      </c>
      <c r="N324" s="14">
        <v>12</v>
      </c>
      <c r="O324" s="23">
        <f t="shared" ref="O324" si="636">IF(OR(L324&gt;36,N324&gt;36),"",L324*N324/144)</f>
        <v>2</v>
      </c>
      <c r="P324" s="23" t="str">
        <f t="shared" ref="P324" si="637">IF(OR(L324&gt;36,N324&gt;36),L324*N324/144,"")</f>
        <v/>
      </c>
      <c r="Q324" s="15" t="s">
        <v>25</v>
      </c>
      <c r="R324" s="11" t="s">
        <v>24</v>
      </c>
      <c r="S324" s="16" t="s">
        <v>25</v>
      </c>
      <c r="T324" s="23"/>
      <c r="U324" s="23"/>
      <c r="V324" s="17" t="s">
        <v>25</v>
      </c>
      <c r="W324" s="11" t="s">
        <v>24</v>
      </c>
      <c r="X324" s="18" t="s">
        <v>25</v>
      </c>
      <c r="Y324" s="23"/>
      <c r="Z324" s="23"/>
      <c r="AA324" s="19" t="s">
        <v>25</v>
      </c>
      <c r="AB324" s="11" t="s">
        <v>24</v>
      </c>
      <c r="AC324" s="20" t="s">
        <v>25</v>
      </c>
      <c r="AD324" s="23"/>
      <c r="AE324" s="23"/>
    </row>
    <row r="325" spans="1:31" x14ac:dyDescent="0.35">
      <c r="A325" s="40" t="s">
        <v>720</v>
      </c>
      <c r="B325" s="35" t="s">
        <v>721</v>
      </c>
      <c r="C325" s="21" t="s">
        <v>72</v>
      </c>
      <c r="D325" s="35" t="s">
        <v>36</v>
      </c>
      <c r="E325" s="35" t="s">
        <v>35</v>
      </c>
      <c r="F325" s="21" t="s">
        <v>994</v>
      </c>
      <c r="G325" s="10">
        <v>24</v>
      </c>
      <c r="H325" s="11" t="s">
        <v>24</v>
      </c>
      <c r="I325" s="12">
        <v>12</v>
      </c>
      <c r="J325" s="23">
        <f t="shared" ref="J325" si="638">IF(OR(G325&gt;36,I325&gt;36),"",G325*I325/144)</f>
        <v>2</v>
      </c>
      <c r="K325" s="23" t="str">
        <f t="shared" ref="K325" si="639">IF(OR(G325&gt;36,I325&gt;36),G325*I325/144,"")</f>
        <v/>
      </c>
      <c r="L325" s="13">
        <v>24</v>
      </c>
      <c r="M325" s="11" t="s">
        <v>24</v>
      </c>
      <c r="N325" s="14">
        <v>12</v>
      </c>
      <c r="O325" s="23">
        <f t="shared" ref="O325" si="640">IF(OR(L325&gt;36,N325&gt;36),"",L325*N325/144)</f>
        <v>2</v>
      </c>
      <c r="P325" s="23" t="str">
        <f t="shared" ref="P325" si="641">IF(OR(L325&gt;36,N325&gt;36),L325*N325/144,"")</f>
        <v/>
      </c>
      <c r="Q325" s="15" t="s">
        <v>25</v>
      </c>
      <c r="R325" s="11" t="s">
        <v>24</v>
      </c>
      <c r="S325" s="16" t="s">
        <v>25</v>
      </c>
      <c r="T325" s="23"/>
      <c r="U325" s="23"/>
      <c r="V325" s="17" t="s">
        <v>25</v>
      </c>
      <c r="W325" s="11" t="s">
        <v>24</v>
      </c>
      <c r="X325" s="18" t="s">
        <v>25</v>
      </c>
      <c r="Y325" s="23"/>
      <c r="Z325" s="23"/>
      <c r="AA325" s="19" t="s">
        <v>25</v>
      </c>
      <c r="AB325" s="11" t="s">
        <v>24</v>
      </c>
      <c r="AC325" s="20" t="s">
        <v>25</v>
      </c>
      <c r="AD325" s="23"/>
      <c r="AE325" s="23"/>
    </row>
    <row r="326" spans="1:31" x14ac:dyDescent="0.35">
      <c r="A326" s="40" t="s">
        <v>722</v>
      </c>
      <c r="B326" s="35" t="s">
        <v>723</v>
      </c>
      <c r="C326" s="21" t="s">
        <v>73</v>
      </c>
      <c r="D326" s="35" t="s">
        <v>36</v>
      </c>
      <c r="E326" s="35" t="s">
        <v>35</v>
      </c>
      <c r="F326" s="21" t="s">
        <v>994</v>
      </c>
      <c r="G326" s="10">
        <v>30</v>
      </c>
      <c r="H326" s="11" t="s">
        <v>24</v>
      </c>
      <c r="I326" s="12">
        <v>30</v>
      </c>
      <c r="J326" s="23">
        <f t="shared" ref="J326:J383" si="642">IF(OR(G326&gt;36,I326&gt;36),"",G326*I326/144)</f>
        <v>6.25</v>
      </c>
      <c r="K326" s="23" t="str">
        <f t="shared" ref="K326:K383" si="643">IF(OR(G326&gt;36,I326&gt;36),G326*I326/144,"")</f>
        <v/>
      </c>
      <c r="L326" s="13">
        <v>36</v>
      </c>
      <c r="M326" s="11" t="s">
        <v>24</v>
      </c>
      <c r="N326" s="14">
        <v>36</v>
      </c>
      <c r="O326" s="23">
        <f t="shared" ref="O326:O383" si="644">IF(OR(L326&gt;36,N326&gt;36),"",L326*N326/144)</f>
        <v>9</v>
      </c>
      <c r="P326" s="23" t="str">
        <f t="shared" ref="P326:P383" si="645">IF(OR(L326&gt;36,N326&gt;36),L326*N326/144,"")</f>
        <v/>
      </c>
      <c r="Q326" s="15" t="s">
        <v>25</v>
      </c>
      <c r="R326" s="11" t="s">
        <v>24</v>
      </c>
      <c r="S326" s="16" t="s">
        <v>25</v>
      </c>
      <c r="T326" s="23"/>
      <c r="U326" s="23"/>
      <c r="V326" s="17" t="s">
        <v>25</v>
      </c>
      <c r="W326" s="11" t="s">
        <v>24</v>
      </c>
      <c r="X326" s="18" t="s">
        <v>25</v>
      </c>
      <c r="Y326" s="23"/>
      <c r="Z326" s="23"/>
      <c r="AA326" s="19">
        <v>48</v>
      </c>
      <c r="AB326" s="11" t="s">
        <v>24</v>
      </c>
      <c r="AC326" s="20">
        <v>48</v>
      </c>
      <c r="AD326" s="23" t="str">
        <f t="shared" ref="AD326:AD383" si="646">IF(OR(AA326&gt;36,AC326&gt;36),"",AA326*AC326/144)</f>
        <v/>
      </c>
      <c r="AE326" s="23">
        <f t="shared" ref="AE326:AE383" si="647">IF(OR(AA326&gt;36,AC326&gt;36),AA326*AC326/144,"")</f>
        <v>16</v>
      </c>
    </row>
    <row r="327" spans="1:31" x14ac:dyDescent="0.35">
      <c r="A327" s="40" t="s">
        <v>724</v>
      </c>
      <c r="B327" s="35" t="s">
        <v>725</v>
      </c>
      <c r="C327" s="21" t="s">
        <v>72</v>
      </c>
      <c r="D327" s="35" t="s">
        <v>36</v>
      </c>
      <c r="E327" s="35" t="s">
        <v>35</v>
      </c>
      <c r="F327" s="21" t="s">
        <v>994</v>
      </c>
      <c r="G327" s="10" t="s">
        <v>25</v>
      </c>
      <c r="H327" s="11" t="s">
        <v>24</v>
      </c>
      <c r="I327" s="12" t="s">
        <v>25</v>
      </c>
      <c r="J327" s="23"/>
      <c r="K327" s="23"/>
      <c r="L327" s="13" t="s">
        <v>25</v>
      </c>
      <c r="M327" s="11" t="s">
        <v>24</v>
      </c>
      <c r="N327" s="14" t="s">
        <v>25</v>
      </c>
      <c r="O327" s="23"/>
      <c r="P327" s="23"/>
      <c r="Q327" s="15" t="s">
        <v>25</v>
      </c>
      <c r="R327" s="11" t="s">
        <v>24</v>
      </c>
      <c r="S327" s="16" t="s">
        <v>25</v>
      </c>
      <c r="T327" s="23"/>
      <c r="U327" s="23"/>
      <c r="V327" s="17">
        <v>144</v>
      </c>
      <c r="W327" s="11" t="s">
        <v>24</v>
      </c>
      <c r="X327" s="18">
        <v>48</v>
      </c>
      <c r="Y327" s="23" t="str">
        <f t="shared" ref="Y327:Y383" si="648">IF(OR(V327&gt;36,X327&gt;36),"",V327*X327/144)</f>
        <v/>
      </c>
      <c r="Z327" s="23">
        <f t="shared" ref="Z327:Z383" si="649">IF(OR(V327&gt;36,X327&gt;36),V327*X327/144,"")</f>
        <v>48</v>
      </c>
      <c r="AA327" s="19" t="s">
        <v>25</v>
      </c>
      <c r="AB327" s="11" t="s">
        <v>24</v>
      </c>
      <c r="AC327" s="20" t="s">
        <v>25</v>
      </c>
      <c r="AD327" s="23"/>
      <c r="AE327" s="23"/>
    </row>
    <row r="328" spans="1:31" x14ac:dyDescent="0.35">
      <c r="A328" s="40" t="s">
        <v>726</v>
      </c>
      <c r="B328" s="35" t="s">
        <v>727</v>
      </c>
      <c r="C328" s="21" t="s">
        <v>72</v>
      </c>
      <c r="D328" s="35" t="s">
        <v>36</v>
      </c>
      <c r="E328" s="35" t="s">
        <v>35</v>
      </c>
      <c r="F328" s="21" t="s">
        <v>994</v>
      </c>
      <c r="G328" s="10" t="s">
        <v>25</v>
      </c>
      <c r="H328" s="11" t="s">
        <v>24</v>
      </c>
      <c r="I328" s="12" t="s">
        <v>25</v>
      </c>
      <c r="J328" s="23"/>
      <c r="K328" s="23"/>
      <c r="L328" s="13" t="s">
        <v>25</v>
      </c>
      <c r="M328" s="11" t="s">
        <v>24</v>
      </c>
      <c r="N328" s="14" t="s">
        <v>25</v>
      </c>
      <c r="O328" s="23"/>
      <c r="P328" s="23"/>
      <c r="Q328" s="15">
        <v>144</v>
      </c>
      <c r="R328" s="11" t="s">
        <v>24</v>
      </c>
      <c r="S328" s="16">
        <v>48</v>
      </c>
      <c r="T328" s="23" t="str">
        <f t="shared" ref="T328:T383" si="650">IF(OR(Q328&gt;36,S328&gt;36),"",Q328*S328/144)</f>
        <v/>
      </c>
      <c r="U328" s="23">
        <f t="shared" ref="U328:U383" si="651">IF(OR(Q328&gt;36,S328&gt;36),Q328*S328/144,"")</f>
        <v>48</v>
      </c>
      <c r="V328" s="17" t="s">
        <v>25</v>
      </c>
      <c r="W328" s="11" t="s">
        <v>24</v>
      </c>
      <c r="X328" s="18" t="s">
        <v>25</v>
      </c>
      <c r="Y328" s="23"/>
      <c r="Z328" s="23"/>
      <c r="AA328" s="19" t="s">
        <v>25</v>
      </c>
      <c r="AB328" s="11" t="s">
        <v>24</v>
      </c>
      <c r="AC328" s="20" t="s">
        <v>25</v>
      </c>
      <c r="AD328" s="23"/>
      <c r="AE328" s="23"/>
    </row>
    <row r="329" spans="1:31" x14ac:dyDescent="0.35">
      <c r="A329" s="40" t="s">
        <v>728</v>
      </c>
      <c r="B329" s="35" t="s">
        <v>729</v>
      </c>
      <c r="C329" s="21" t="s">
        <v>73</v>
      </c>
      <c r="D329" s="35" t="s">
        <v>36</v>
      </c>
      <c r="E329" s="35" t="s">
        <v>35</v>
      </c>
      <c r="F329" s="21" t="s">
        <v>994</v>
      </c>
      <c r="G329" s="10" t="s">
        <v>25</v>
      </c>
      <c r="H329" s="11" t="s">
        <v>24</v>
      </c>
      <c r="I329" s="12" t="s">
        <v>25</v>
      </c>
      <c r="J329" s="23"/>
      <c r="K329" s="23"/>
      <c r="L329" s="13" t="s">
        <v>25</v>
      </c>
      <c r="M329" s="11" t="s">
        <v>24</v>
      </c>
      <c r="N329" s="14" t="s">
        <v>25</v>
      </c>
      <c r="O329" s="23"/>
      <c r="P329" s="23"/>
      <c r="Q329" s="15" t="s">
        <v>25</v>
      </c>
      <c r="R329" s="11" t="s">
        <v>24</v>
      </c>
      <c r="S329" s="16" t="s">
        <v>25</v>
      </c>
      <c r="T329" s="23"/>
      <c r="U329" s="23"/>
      <c r="V329" s="17">
        <v>48</v>
      </c>
      <c r="W329" s="11" t="s">
        <v>24</v>
      </c>
      <c r="X329" s="18">
        <v>48</v>
      </c>
      <c r="Y329" s="23" t="str">
        <f t="shared" si="648"/>
        <v/>
      </c>
      <c r="Z329" s="23">
        <f t="shared" si="649"/>
        <v>16</v>
      </c>
      <c r="AA329" s="19" t="s">
        <v>25</v>
      </c>
      <c r="AB329" s="11" t="s">
        <v>24</v>
      </c>
      <c r="AC329" s="20" t="s">
        <v>25</v>
      </c>
      <c r="AD329" s="23"/>
      <c r="AE329" s="23"/>
    </row>
    <row r="330" spans="1:31" x14ac:dyDescent="0.35">
      <c r="A330" s="40" t="s">
        <v>730</v>
      </c>
      <c r="B330" s="35" t="s">
        <v>731</v>
      </c>
      <c r="C330" s="21" t="s">
        <v>73</v>
      </c>
      <c r="D330" s="35" t="s">
        <v>36</v>
      </c>
      <c r="E330" s="35" t="s">
        <v>35</v>
      </c>
      <c r="F330" s="21" t="s">
        <v>994</v>
      </c>
      <c r="G330" s="10" t="s">
        <v>25</v>
      </c>
      <c r="H330" s="11" t="s">
        <v>24</v>
      </c>
      <c r="I330" s="12" t="s">
        <v>25</v>
      </c>
      <c r="J330" s="23"/>
      <c r="K330" s="23"/>
      <c r="L330" s="13" t="s">
        <v>25</v>
      </c>
      <c r="M330" s="11" t="s">
        <v>24</v>
      </c>
      <c r="N330" s="14" t="s">
        <v>25</v>
      </c>
      <c r="O330" s="23"/>
      <c r="P330" s="23"/>
      <c r="Q330" s="15">
        <v>48</v>
      </c>
      <c r="R330" s="11" t="s">
        <v>24</v>
      </c>
      <c r="S330" s="16">
        <v>48</v>
      </c>
      <c r="T330" s="23" t="str">
        <f t="shared" si="650"/>
        <v/>
      </c>
      <c r="U330" s="23">
        <f t="shared" si="651"/>
        <v>16</v>
      </c>
      <c r="V330" s="17" t="s">
        <v>25</v>
      </c>
      <c r="W330" s="11" t="s">
        <v>24</v>
      </c>
      <c r="X330" s="18" t="s">
        <v>25</v>
      </c>
      <c r="Y330" s="23"/>
      <c r="Z330" s="23"/>
      <c r="AA330" s="19" t="s">
        <v>25</v>
      </c>
      <c r="AB330" s="11" t="s">
        <v>24</v>
      </c>
      <c r="AC330" s="20" t="s">
        <v>25</v>
      </c>
      <c r="AD330" s="23"/>
      <c r="AE330" s="23"/>
    </row>
    <row r="331" spans="1:31" x14ac:dyDescent="0.35">
      <c r="A331" s="40" t="s">
        <v>732</v>
      </c>
      <c r="B331" s="35" t="s">
        <v>733</v>
      </c>
      <c r="C331" s="21" t="s">
        <v>72</v>
      </c>
      <c r="D331" s="35" t="s">
        <v>36</v>
      </c>
      <c r="E331" s="35" t="s">
        <v>35</v>
      </c>
      <c r="F331" s="21" t="s">
        <v>994</v>
      </c>
      <c r="G331" s="10" t="s">
        <v>25</v>
      </c>
      <c r="H331" s="11" t="s">
        <v>24</v>
      </c>
      <c r="I331" s="12" t="s">
        <v>25</v>
      </c>
      <c r="J331" s="23"/>
      <c r="K331" s="23"/>
      <c r="L331" s="13" t="s">
        <v>25</v>
      </c>
      <c r="M331" s="11" t="s">
        <v>24</v>
      </c>
      <c r="N331" s="14" t="s">
        <v>25</v>
      </c>
      <c r="O331" s="23"/>
      <c r="P331" s="23"/>
      <c r="Q331" s="15">
        <v>90</v>
      </c>
      <c r="R331" s="11" t="s">
        <v>24</v>
      </c>
      <c r="S331" s="16">
        <v>48</v>
      </c>
      <c r="T331" s="23" t="str">
        <f t="shared" si="650"/>
        <v/>
      </c>
      <c r="U331" s="23">
        <f t="shared" si="651"/>
        <v>30</v>
      </c>
      <c r="V331" s="17">
        <v>90</v>
      </c>
      <c r="W331" s="11" t="s">
        <v>24</v>
      </c>
      <c r="X331" s="18">
        <v>48</v>
      </c>
      <c r="Y331" s="23" t="str">
        <f t="shared" si="648"/>
        <v/>
      </c>
      <c r="Z331" s="23">
        <f t="shared" si="649"/>
        <v>30</v>
      </c>
      <c r="AA331" s="19" t="s">
        <v>25</v>
      </c>
      <c r="AB331" s="11" t="s">
        <v>24</v>
      </c>
      <c r="AC331" s="20" t="s">
        <v>25</v>
      </c>
      <c r="AD331" s="23"/>
      <c r="AE331" s="23"/>
    </row>
    <row r="332" spans="1:31" x14ac:dyDescent="0.35">
      <c r="A332" s="40" t="s">
        <v>734</v>
      </c>
      <c r="B332" s="35" t="s">
        <v>735</v>
      </c>
      <c r="C332" s="21" t="s">
        <v>73</v>
      </c>
      <c r="D332" s="35" t="s">
        <v>36</v>
      </c>
      <c r="E332" s="35" t="s">
        <v>35</v>
      </c>
      <c r="F332" s="21" t="s">
        <v>994</v>
      </c>
      <c r="G332" s="10">
        <v>36</v>
      </c>
      <c r="H332" s="11" t="s">
        <v>24</v>
      </c>
      <c r="I332" s="12">
        <v>36</v>
      </c>
      <c r="J332" s="23">
        <f t="shared" si="642"/>
        <v>9</v>
      </c>
      <c r="K332" s="23" t="str">
        <f t="shared" si="643"/>
        <v/>
      </c>
      <c r="L332" s="13">
        <v>36</v>
      </c>
      <c r="M332" s="11" t="s">
        <v>24</v>
      </c>
      <c r="N332" s="14">
        <v>36</v>
      </c>
      <c r="O332" s="23">
        <f t="shared" si="644"/>
        <v>9</v>
      </c>
      <c r="P332" s="23" t="str">
        <f t="shared" si="645"/>
        <v/>
      </c>
      <c r="Q332" s="15" t="s">
        <v>25</v>
      </c>
      <c r="R332" s="11" t="s">
        <v>24</v>
      </c>
      <c r="S332" s="16" t="s">
        <v>25</v>
      </c>
      <c r="T332" s="23"/>
      <c r="U332" s="23"/>
      <c r="V332" s="17" t="s">
        <v>25</v>
      </c>
      <c r="W332" s="11" t="s">
        <v>24</v>
      </c>
      <c r="X332" s="18" t="s">
        <v>25</v>
      </c>
      <c r="Y332" s="23"/>
      <c r="Z332" s="23"/>
      <c r="AA332" s="19" t="s">
        <v>25</v>
      </c>
      <c r="AB332" s="11" t="s">
        <v>24</v>
      </c>
      <c r="AC332" s="20" t="s">
        <v>25</v>
      </c>
      <c r="AD332" s="23"/>
      <c r="AE332" s="23"/>
    </row>
    <row r="333" spans="1:31" ht="29" x14ac:dyDescent="0.35">
      <c r="A333" s="40" t="s">
        <v>736</v>
      </c>
      <c r="B333" s="35" t="s">
        <v>737</v>
      </c>
      <c r="C333" s="21" t="s">
        <v>72</v>
      </c>
      <c r="D333" s="35" t="s">
        <v>36</v>
      </c>
      <c r="E333" s="35" t="s">
        <v>35</v>
      </c>
      <c r="F333" s="21" t="s">
        <v>994</v>
      </c>
      <c r="G333" s="10">
        <v>24</v>
      </c>
      <c r="H333" s="11" t="s">
        <v>24</v>
      </c>
      <c r="I333" s="12">
        <v>30</v>
      </c>
      <c r="J333" s="23">
        <f t="shared" si="642"/>
        <v>5</v>
      </c>
      <c r="K333" s="23" t="str">
        <f t="shared" si="643"/>
        <v/>
      </c>
      <c r="L333" s="13">
        <v>24</v>
      </c>
      <c r="M333" s="11" t="s">
        <v>24</v>
      </c>
      <c r="N333" s="14">
        <v>30</v>
      </c>
      <c r="O333" s="23">
        <f t="shared" si="644"/>
        <v>5</v>
      </c>
      <c r="P333" s="23" t="str">
        <f t="shared" si="645"/>
        <v/>
      </c>
      <c r="Q333" s="15" t="s">
        <v>25</v>
      </c>
      <c r="R333" s="11" t="s">
        <v>24</v>
      </c>
      <c r="S333" s="16" t="s">
        <v>25</v>
      </c>
      <c r="T333" s="23"/>
      <c r="U333" s="23"/>
      <c r="V333" s="17" t="s">
        <v>25</v>
      </c>
      <c r="W333" s="11" t="s">
        <v>24</v>
      </c>
      <c r="X333" s="18" t="s">
        <v>25</v>
      </c>
      <c r="Y333" s="23"/>
      <c r="Z333" s="23"/>
      <c r="AA333" s="19" t="s">
        <v>25</v>
      </c>
      <c r="AB333" s="11" t="s">
        <v>24</v>
      </c>
      <c r="AC333" s="20" t="s">
        <v>25</v>
      </c>
      <c r="AD333" s="23"/>
      <c r="AE333" s="23"/>
    </row>
    <row r="334" spans="1:31" ht="29" x14ac:dyDescent="0.35">
      <c r="A334" s="40" t="s">
        <v>738</v>
      </c>
      <c r="B334" s="35" t="s">
        <v>739</v>
      </c>
      <c r="C334" s="21" t="s">
        <v>72</v>
      </c>
      <c r="D334" s="35" t="s">
        <v>36</v>
      </c>
      <c r="E334" s="35" t="s">
        <v>35</v>
      </c>
      <c r="F334" s="21" t="s">
        <v>994</v>
      </c>
      <c r="G334" s="10">
        <v>24</v>
      </c>
      <c r="H334" s="11" t="s">
        <v>24</v>
      </c>
      <c r="I334" s="12">
        <v>30</v>
      </c>
      <c r="J334" s="23">
        <f t="shared" ref="J334" si="652">IF(OR(G334&gt;36,I334&gt;36),"",G334*I334/144)</f>
        <v>5</v>
      </c>
      <c r="K334" s="23" t="str">
        <f t="shared" ref="K334" si="653">IF(OR(G334&gt;36,I334&gt;36),G334*I334/144,"")</f>
        <v/>
      </c>
      <c r="L334" s="13">
        <v>24</v>
      </c>
      <c r="M334" s="11" t="s">
        <v>24</v>
      </c>
      <c r="N334" s="14">
        <v>30</v>
      </c>
      <c r="O334" s="23">
        <f t="shared" ref="O334" si="654">IF(OR(L334&gt;36,N334&gt;36),"",L334*N334/144)</f>
        <v>5</v>
      </c>
      <c r="P334" s="23" t="str">
        <f t="shared" ref="P334" si="655">IF(OR(L334&gt;36,N334&gt;36),L334*N334/144,"")</f>
        <v/>
      </c>
      <c r="Q334" s="15" t="s">
        <v>25</v>
      </c>
      <c r="R334" s="11" t="s">
        <v>24</v>
      </c>
      <c r="S334" s="16" t="s">
        <v>25</v>
      </c>
      <c r="T334" s="23"/>
      <c r="U334" s="23"/>
      <c r="V334" s="17" t="s">
        <v>25</v>
      </c>
      <c r="W334" s="11" t="s">
        <v>24</v>
      </c>
      <c r="X334" s="18" t="s">
        <v>25</v>
      </c>
      <c r="Y334" s="23"/>
      <c r="Z334" s="23"/>
      <c r="AA334" s="19" t="s">
        <v>25</v>
      </c>
      <c r="AB334" s="11" t="s">
        <v>24</v>
      </c>
      <c r="AC334" s="20" t="s">
        <v>25</v>
      </c>
      <c r="AD334" s="23"/>
      <c r="AE334" s="23"/>
    </row>
    <row r="335" spans="1:31" x14ac:dyDescent="0.35">
      <c r="A335" s="40" t="s">
        <v>748</v>
      </c>
      <c r="B335" s="35" t="s">
        <v>749</v>
      </c>
      <c r="C335" s="21" t="s">
        <v>73</v>
      </c>
      <c r="D335" s="35" t="s">
        <v>25</v>
      </c>
      <c r="E335" s="35" t="s">
        <v>35</v>
      </c>
      <c r="F335" s="21" t="s">
        <v>994</v>
      </c>
      <c r="G335" s="10">
        <v>18</v>
      </c>
      <c r="H335" s="11" t="s">
        <v>24</v>
      </c>
      <c r="I335" s="12">
        <v>18</v>
      </c>
      <c r="J335" s="23">
        <f>IF(OR(G335&gt;36,I335&gt;36),"",G335*I335/144)</f>
        <v>2.25</v>
      </c>
      <c r="K335" s="23" t="str">
        <f>IF(OR(G335&gt;36,I335&gt;36),G335*I335/144,"")</f>
        <v/>
      </c>
      <c r="L335" s="13">
        <v>18</v>
      </c>
      <c r="M335" s="11" t="s">
        <v>24</v>
      </c>
      <c r="N335" s="14">
        <v>18</v>
      </c>
      <c r="O335" s="23">
        <f>IF(OR(L335&gt;36,N335&gt;36),"",L335*N335/144)</f>
        <v>2.25</v>
      </c>
      <c r="P335" s="23" t="str">
        <f>IF(OR(L335&gt;36,N335&gt;36),L335*N335/144,"")</f>
        <v/>
      </c>
      <c r="Q335" s="15">
        <v>18</v>
      </c>
      <c r="R335" s="11" t="s">
        <v>24</v>
      </c>
      <c r="S335" s="16">
        <v>18</v>
      </c>
      <c r="T335" s="23">
        <f>IF(OR(Q335&gt;36,S335&gt;36),"",Q335*S335/144)</f>
        <v>2.25</v>
      </c>
      <c r="U335" s="23" t="str">
        <f>IF(OR(Q335&gt;36,S335&gt;36),Q335*S335/144,"")</f>
        <v/>
      </c>
      <c r="V335" s="17">
        <v>18</v>
      </c>
      <c r="W335" s="11" t="s">
        <v>24</v>
      </c>
      <c r="X335" s="18">
        <v>18</v>
      </c>
      <c r="Y335" s="23">
        <f>IF(OR(V335&gt;36,X335&gt;36),"",V335*X335/144)</f>
        <v>2.25</v>
      </c>
      <c r="Z335" s="23" t="str">
        <f>IF(OR(V335&gt;36,X335&gt;36),V335*X335/144,"")</f>
        <v/>
      </c>
      <c r="AA335" s="19" t="s">
        <v>25</v>
      </c>
      <c r="AB335" s="11" t="s">
        <v>24</v>
      </c>
      <c r="AC335" s="20" t="s">
        <v>25</v>
      </c>
      <c r="AD335" s="23"/>
      <c r="AE335" s="23"/>
    </row>
    <row r="336" spans="1:31" x14ac:dyDescent="0.35">
      <c r="A336" s="40" t="s">
        <v>744</v>
      </c>
      <c r="B336" s="35" t="s">
        <v>740</v>
      </c>
      <c r="C336" s="21" t="s">
        <v>72</v>
      </c>
      <c r="D336" s="35" t="s">
        <v>25</v>
      </c>
      <c r="E336" s="35" t="s">
        <v>35</v>
      </c>
      <c r="F336" s="21" t="s">
        <v>994</v>
      </c>
      <c r="G336" s="10">
        <v>6</v>
      </c>
      <c r="H336" s="11" t="s">
        <v>24</v>
      </c>
      <c r="I336" s="12">
        <v>12</v>
      </c>
      <c r="J336" s="23">
        <f t="shared" si="642"/>
        <v>0.5</v>
      </c>
      <c r="K336" s="23" t="str">
        <f t="shared" si="643"/>
        <v/>
      </c>
      <c r="L336" s="13">
        <v>6</v>
      </c>
      <c r="M336" s="11" t="s">
        <v>24</v>
      </c>
      <c r="N336" s="14">
        <v>12</v>
      </c>
      <c r="O336" s="23">
        <f t="shared" si="644"/>
        <v>0.5</v>
      </c>
      <c r="P336" s="23" t="str">
        <f t="shared" si="645"/>
        <v/>
      </c>
      <c r="Q336" s="15">
        <v>6</v>
      </c>
      <c r="R336" s="11" t="s">
        <v>24</v>
      </c>
      <c r="S336" s="16">
        <v>12</v>
      </c>
      <c r="T336" s="23">
        <f t="shared" si="650"/>
        <v>0.5</v>
      </c>
      <c r="U336" s="23" t="str">
        <f t="shared" si="651"/>
        <v/>
      </c>
      <c r="V336" s="17">
        <v>6</v>
      </c>
      <c r="W336" s="11" t="s">
        <v>24</v>
      </c>
      <c r="X336" s="18">
        <v>12</v>
      </c>
      <c r="Y336" s="23">
        <f t="shared" si="648"/>
        <v>0.5</v>
      </c>
      <c r="Z336" s="23" t="str">
        <f t="shared" si="649"/>
        <v/>
      </c>
      <c r="AA336" s="19" t="s">
        <v>25</v>
      </c>
      <c r="AB336" s="11" t="s">
        <v>24</v>
      </c>
      <c r="AC336" s="20" t="s">
        <v>25</v>
      </c>
      <c r="AD336" s="23"/>
      <c r="AE336" s="23"/>
    </row>
    <row r="337" spans="1:31" x14ac:dyDescent="0.35">
      <c r="A337" s="40" t="s">
        <v>745</v>
      </c>
      <c r="B337" s="35" t="s">
        <v>741</v>
      </c>
      <c r="C337" s="21" t="s">
        <v>72</v>
      </c>
      <c r="D337" s="35" t="s">
        <v>36</v>
      </c>
      <c r="E337" s="35" t="s">
        <v>35</v>
      </c>
      <c r="F337" s="21" t="s">
        <v>994</v>
      </c>
      <c r="G337" s="10">
        <v>12</v>
      </c>
      <c r="H337" s="11" t="s">
        <v>24</v>
      </c>
      <c r="I337" s="12">
        <v>36</v>
      </c>
      <c r="J337" s="23">
        <f t="shared" si="642"/>
        <v>3</v>
      </c>
      <c r="K337" s="23" t="str">
        <f t="shared" si="643"/>
        <v/>
      </c>
      <c r="L337" s="13">
        <v>12</v>
      </c>
      <c r="M337" s="11" t="s">
        <v>24</v>
      </c>
      <c r="N337" s="14">
        <v>36</v>
      </c>
      <c r="O337" s="23">
        <f t="shared" si="644"/>
        <v>3</v>
      </c>
      <c r="P337" s="23" t="str">
        <f t="shared" si="645"/>
        <v/>
      </c>
      <c r="Q337" s="15">
        <v>12</v>
      </c>
      <c r="R337" s="11" t="s">
        <v>24</v>
      </c>
      <c r="S337" s="16">
        <v>36</v>
      </c>
      <c r="T337" s="23">
        <f t="shared" si="650"/>
        <v>3</v>
      </c>
      <c r="U337" s="23" t="str">
        <f t="shared" si="651"/>
        <v/>
      </c>
      <c r="V337" s="17">
        <v>12</v>
      </c>
      <c r="W337" s="11" t="s">
        <v>24</v>
      </c>
      <c r="X337" s="18">
        <v>36</v>
      </c>
      <c r="Y337" s="23">
        <f t="shared" si="648"/>
        <v>3</v>
      </c>
      <c r="Z337" s="23" t="str">
        <f t="shared" si="649"/>
        <v/>
      </c>
      <c r="AA337" s="19" t="s">
        <v>25</v>
      </c>
      <c r="AB337" s="11" t="s">
        <v>24</v>
      </c>
      <c r="AC337" s="20" t="s">
        <v>25</v>
      </c>
      <c r="AD337" s="23"/>
      <c r="AE337" s="23"/>
    </row>
    <row r="338" spans="1:31" x14ac:dyDescent="0.35">
      <c r="A338" s="40" t="s">
        <v>746</v>
      </c>
      <c r="B338" s="35" t="s">
        <v>742</v>
      </c>
      <c r="C338" s="21" t="s">
        <v>72</v>
      </c>
      <c r="D338" s="35" t="s">
        <v>36</v>
      </c>
      <c r="E338" s="35" t="s">
        <v>35</v>
      </c>
      <c r="F338" s="21" t="s">
        <v>994</v>
      </c>
      <c r="G338" s="10">
        <v>12</v>
      </c>
      <c r="H338" s="11" t="s">
        <v>24</v>
      </c>
      <c r="I338" s="12">
        <v>36</v>
      </c>
      <c r="J338" s="23">
        <f t="shared" ref="J338:J339" si="656">IF(OR(G338&gt;36,I338&gt;36),"",G338*I338/144)</f>
        <v>3</v>
      </c>
      <c r="K338" s="23" t="str">
        <f t="shared" ref="K338:K339" si="657">IF(OR(G338&gt;36,I338&gt;36),G338*I338/144,"")</f>
        <v/>
      </c>
      <c r="L338" s="13">
        <v>12</v>
      </c>
      <c r="M338" s="11" t="s">
        <v>24</v>
      </c>
      <c r="N338" s="14">
        <v>36</v>
      </c>
      <c r="O338" s="23">
        <f t="shared" ref="O338:O339" si="658">IF(OR(L338&gt;36,N338&gt;36),"",L338*N338/144)</f>
        <v>3</v>
      </c>
      <c r="P338" s="23" t="str">
        <f t="shared" ref="P338:P339" si="659">IF(OR(L338&gt;36,N338&gt;36),L338*N338/144,"")</f>
        <v/>
      </c>
      <c r="Q338" s="15">
        <v>12</v>
      </c>
      <c r="R338" s="11" t="s">
        <v>24</v>
      </c>
      <c r="S338" s="16">
        <v>36</v>
      </c>
      <c r="T338" s="23">
        <f t="shared" ref="T338:T339" si="660">IF(OR(Q338&gt;36,S338&gt;36),"",Q338*S338/144)</f>
        <v>3</v>
      </c>
      <c r="U338" s="23" t="str">
        <f t="shared" ref="U338:U339" si="661">IF(OR(Q338&gt;36,S338&gt;36),Q338*S338/144,"")</f>
        <v/>
      </c>
      <c r="V338" s="17">
        <v>12</v>
      </c>
      <c r="W338" s="11" t="s">
        <v>24</v>
      </c>
      <c r="X338" s="18">
        <v>36</v>
      </c>
      <c r="Y338" s="23">
        <f t="shared" ref="Y338:Y339" si="662">IF(OR(V338&gt;36,X338&gt;36),"",V338*X338/144)</f>
        <v>3</v>
      </c>
      <c r="Z338" s="23" t="str">
        <f t="shared" ref="Z338:Z339" si="663">IF(OR(V338&gt;36,X338&gt;36),V338*X338/144,"")</f>
        <v/>
      </c>
      <c r="AA338" s="19" t="s">
        <v>25</v>
      </c>
      <c r="AB338" s="11" t="s">
        <v>24</v>
      </c>
      <c r="AC338" s="20" t="s">
        <v>25</v>
      </c>
      <c r="AD338" s="23"/>
      <c r="AE338" s="23"/>
    </row>
    <row r="339" spans="1:31" ht="29" x14ac:dyDescent="0.35">
      <c r="A339" s="40" t="s">
        <v>747</v>
      </c>
      <c r="B339" s="35" t="s">
        <v>743</v>
      </c>
      <c r="C339" s="21" t="s">
        <v>72</v>
      </c>
      <c r="D339" s="35" t="s">
        <v>36</v>
      </c>
      <c r="E339" s="35" t="s">
        <v>35</v>
      </c>
      <c r="F339" s="21" t="s">
        <v>994</v>
      </c>
      <c r="G339" s="10">
        <v>12</v>
      </c>
      <c r="H339" s="11" t="s">
        <v>24</v>
      </c>
      <c r="I339" s="12">
        <v>36</v>
      </c>
      <c r="J339" s="23">
        <f t="shared" si="656"/>
        <v>3</v>
      </c>
      <c r="K339" s="23" t="str">
        <f t="shared" si="657"/>
        <v/>
      </c>
      <c r="L339" s="13">
        <v>12</v>
      </c>
      <c r="M339" s="11" t="s">
        <v>24</v>
      </c>
      <c r="N339" s="14">
        <v>36</v>
      </c>
      <c r="O339" s="23">
        <f t="shared" si="658"/>
        <v>3</v>
      </c>
      <c r="P339" s="23" t="str">
        <f t="shared" si="659"/>
        <v/>
      </c>
      <c r="Q339" s="15">
        <v>12</v>
      </c>
      <c r="R339" s="11" t="s">
        <v>24</v>
      </c>
      <c r="S339" s="16">
        <v>36</v>
      </c>
      <c r="T339" s="23">
        <f t="shared" si="660"/>
        <v>3</v>
      </c>
      <c r="U339" s="23" t="str">
        <f t="shared" si="661"/>
        <v/>
      </c>
      <c r="V339" s="17">
        <v>12</v>
      </c>
      <c r="W339" s="11" t="s">
        <v>24</v>
      </c>
      <c r="X339" s="18">
        <v>36</v>
      </c>
      <c r="Y339" s="23">
        <f t="shared" si="662"/>
        <v>3</v>
      </c>
      <c r="Z339" s="23" t="str">
        <f t="shared" si="663"/>
        <v/>
      </c>
      <c r="AA339" s="19" t="s">
        <v>25</v>
      </c>
      <c r="AB339" s="11" t="s">
        <v>24</v>
      </c>
      <c r="AC339" s="20" t="s">
        <v>25</v>
      </c>
      <c r="AD339" s="23"/>
      <c r="AE339" s="23"/>
    </row>
    <row r="340" spans="1:31" x14ac:dyDescent="0.35">
      <c r="A340" s="40" t="s">
        <v>750</v>
      </c>
      <c r="B340" s="35" t="s">
        <v>751</v>
      </c>
      <c r="C340" s="21" t="s">
        <v>73</v>
      </c>
      <c r="D340" s="35" t="s">
        <v>25</v>
      </c>
      <c r="E340" s="35" t="s">
        <v>40</v>
      </c>
      <c r="F340" s="21" t="s">
        <v>994</v>
      </c>
      <c r="G340" s="10">
        <v>18</v>
      </c>
      <c r="H340" s="11" t="s">
        <v>24</v>
      </c>
      <c r="I340" s="12">
        <v>18</v>
      </c>
      <c r="J340" s="23">
        <f>IF(OR(G340&gt;36,I340&gt;36),"",G340*I340/144)</f>
        <v>2.25</v>
      </c>
      <c r="K340" s="23" t="str">
        <f>IF(OR(G340&gt;36,I340&gt;36),G340*I340/144,"")</f>
        <v/>
      </c>
      <c r="L340" s="13">
        <v>18</v>
      </c>
      <c r="M340" s="11" t="s">
        <v>24</v>
      </c>
      <c r="N340" s="14">
        <v>18</v>
      </c>
      <c r="O340" s="23">
        <f>IF(OR(L340&gt;36,N340&gt;36),"",L340*N340/144)</f>
        <v>2.25</v>
      </c>
      <c r="P340" s="23" t="str">
        <f>IF(OR(L340&gt;36,N340&gt;36),L340*N340/144,"")</f>
        <v/>
      </c>
      <c r="Q340" s="15">
        <v>18</v>
      </c>
      <c r="R340" s="11" t="s">
        <v>24</v>
      </c>
      <c r="S340" s="16">
        <v>18</v>
      </c>
      <c r="T340" s="23">
        <f>IF(OR(Q340&gt;36,S340&gt;36),"",Q340*S340/144)</f>
        <v>2.25</v>
      </c>
      <c r="U340" s="23" t="str">
        <f>IF(OR(Q340&gt;36,S340&gt;36),Q340*S340/144,"")</f>
        <v/>
      </c>
      <c r="V340" s="17">
        <v>18</v>
      </c>
      <c r="W340" s="11" t="s">
        <v>24</v>
      </c>
      <c r="X340" s="18">
        <v>18</v>
      </c>
      <c r="Y340" s="23">
        <f>IF(OR(V340&gt;36,X340&gt;36),"",V340*X340/144)</f>
        <v>2.25</v>
      </c>
      <c r="Z340" s="23" t="str">
        <f>IF(OR(V340&gt;36,X340&gt;36),V340*X340/144,"")</f>
        <v/>
      </c>
      <c r="AA340" s="19" t="s">
        <v>25</v>
      </c>
      <c r="AB340" s="11" t="s">
        <v>24</v>
      </c>
      <c r="AC340" s="20" t="s">
        <v>25</v>
      </c>
      <c r="AD340" s="23"/>
      <c r="AE340" s="23"/>
    </row>
    <row r="341" spans="1:31" ht="29" x14ac:dyDescent="0.35">
      <c r="A341" s="40" t="s">
        <v>755</v>
      </c>
      <c r="B341" s="35" t="s">
        <v>762</v>
      </c>
      <c r="C341" s="21" t="s">
        <v>781</v>
      </c>
      <c r="D341" s="35" t="s">
        <v>36</v>
      </c>
      <c r="E341" s="35" t="s">
        <v>35</v>
      </c>
      <c r="F341" s="21" t="s">
        <v>994</v>
      </c>
      <c r="G341" s="10" t="s">
        <v>782</v>
      </c>
      <c r="H341" s="11" t="s">
        <v>783</v>
      </c>
      <c r="I341" s="12">
        <v>36</v>
      </c>
      <c r="J341" s="23">
        <v>7.07</v>
      </c>
      <c r="K341" s="23" t="str">
        <f>""</f>
        <v/>
      </c>
      <c r="L341" s="13" t="s">
        <v>782</v>
      </c>
      <c r="M341" s="11" t="s">
        <v>783</v>
      </c>
      <c r="N341" s="14">
        <v>36</v>
      </c>
      <c r="O341" s="23">
        <v>7.07</v>
      </c>
      <c r="P341" s="23" t="str">
        <f>""</f>
        <v/>
      </c>
      <c r="Q341" s="15" t="s">
        <v>782</v>
      </c>
      <c r="R341" s="11" t="s">
        <v>783</v>
      </c>
      <c r="S341" s="16">
        <v>48</v>
      </c>
      <c r="T341" s="23" t="str">
        <f>""</f>
        <v/>
      </c>
      <c r="U341" s="23">
        <v>12.57</v>
      </c>
      <c r="V341" s="17" t="s">
        <v>25</v>
      </c>
      <c r="W341" s="11" t="s">
        <v>24</v>
      </c>
      <c r="X341" s="18" t="s">
        <v>25</v>
      </c>
      <c r="Y341" s="23"/>
      <c r="Z341" s="23"/>
      <c r="AA341" s="19" t="s">
        <v>782</v>
      </c>
      <c r="AB341" s="11" t="s">
        <v>783</v>
      </c>
      <c r="AC341" s="20">
        <v>48</v>
      </c>
      <c r="AD341" s="23" t="str">
        <f>""</f>
        <v/>
      </c>
      <c r="AE341" s="23">
        <v>12.57</v>
      </c>
    </row>
    <row r="342" spans="1:31" ht="29" x14ac:dyDescent="0.35">
      <c r="A342" s="40" t="s">
        <v>763</v>
      </c>
      <c r="B342" s="35" t="s">
        <v>765</v>
      </c>
      <c r="C342" s="21" t="s">
        <v>73</v>
      </c>
      <c r="D342" s="35" t="s">
        <v>36</v>
      </c>
      <c r="E342" s="35" t="s">
        <v>35</v>
      </c>
      <c r="F342" s="21" t="s">
        <v>994</v>
      </c>
      <c r="G342" s="10">
        <v>36</v>
      </c>
      <c r="H342" s="11" t="s">
        <v>24</v>
      </c>
      <c r="I342" s="12">
        <v>36</v>
      </c>
      <c r="J342" s="23">
        <f t="shared" si="642"/>
        <v>9</v>
      </c>
      <c r="K342" s="23" t="str">
        <f t="shared" si="643"/>
        <v/>
      </c>
      <c r="L342" s="13">
        <v>36</v>
      </c>
      <c r="M342" s="11" t="s">
        <v>24</v>
      </c>
      <c r="N342" s="14">
        <v>36</v>
      </c>
      <c r="O342" s="23">
        <f t="shared" si="644"/>
        <v>9</v>
      </c>
      <c r="P342" s="23" t="str">
        <f t="shared" si="645"/>
        <v/>
      </c>
      <c r="Q342" s="15">
        <v>48</v>
      </c>
      <c r="R342" s="11" t="s">
        <v>24</v>
      </c>
      <c r="S342" s="16">
        <v>48</v>
      </c>
      <c r="T342" s="23" t="str">
        <f t="shared" si="650"/>
        <v/>
      </c>
      <c r="U342" s="23">
        <f t="shared" si="651"/>
        <v>16</v>
      </c>
      <c r="V342" s="17">
        <v>48</v>
      </c>
      <c r="W342" s="11" t="s">
        <v>24</v>
      </c>
      <c r="X342" s="18">
        <v>48</v>
      </c>
      <c r="Y342" s="23" t="str">
        <f t="shared" si="648"/>
        <v/>
      </c>
      <c r="Z342" s="23">
        <f t="shared" si="649"/>
        <v>16</v>
      </c>
      <c r="AA342" s="19">
        <v>48</v>
      </c>
      <c r="AB342" s="11" t="s">
        <v>24</v>
      </c>
      <c r="AC342" s="20">
        <v>48</v>
      </c>
      <c r="AD342" s="23" t="str">
        <f t="shared" si="646"/>
        <v/>
      </c>
      <c r="AE342" s="23">
        <f t="shared" si="647"/>
        <v>16</v>
      </c>
    </row>
    <row r="343" spans="1:31" ht="29" x14ac:dyDescent="0.35">
      <c r="A343" s="40" t="s">
        <v>764</v>
      </c>
      <c r="B343" s="35" t="s">
        <v>766</v>
      </c>
      <c r="C343" s="21" t="s">
        <v>73</v>
      </c>
      <c r="D343" s="35" t="s">
        <v>36</v>
      </c>
      <c r="E343" s="35" t="s">
        <v>35</v>
      </c>
      <c r="F343" s="21" t="s">
        <v>994</v>
      </c>
      <c r="G343" s="10">
        <v>36</v>
      </c>
      <c r="H343" s="11" t="s">
        <v>24</v>
      </c>
      <c r="I343" s="12">
        <v>36</v>
      </c>
      <c r="J343" s="23">
        <f t="shared" ref="J343:J348" si="664">IF(OR(G343&gt;36,I343&gt;36),"",G343*I343/144)</f>
        <v>9</v>
      </c>
      <c r="K343" s="23" t="str">
        <f t="shared" ref="K343:K348" si="665">IF(OR(G343&gt;36,I343&gt;36),G343*I343/144,"")</f>
        <v/>
      </c>
      <c r="L343" s="13">
        <v>36</v>
      </c>
      <c r="M343" s="11" t="s">
        <v>24</v>
      </c>
      <c r="N343" s="14">
        <v>36</v>
      </c>
      <c r="O343" s="23">
        <f t="shared" ref="O343:O348" si="666">IF(OR(L343&gt;36,N343&gt;36),"",L343*N343/144)</f>
        <v>9</v>
      </c>
      <c r="P343" s="23" t="str">
        <f t="shared" ref="P343:P348" si="667">IF(OR(L343&gt;36,N343&gt;36),L343*N343/144,"")</f>
        <v/>
      </c>
      <c r="Q343" s="15">
        <v>48</v>
      </c>
      <c r="R343" s="11" t="s">
        <v>24</v>
      </c>
      <c r="S343" s="16">
        <v>48</v>
      </c>
      <c r="T343" s="23" t="str">
        <f t="shared" ref="T343:T348" si="668">IF(OR(Q343&gt;36,S343&gt;36),"",Q343*S343/144)</f>
        <v/>
      </c>
      <c r="U343" s="23">
        <f t="shared" ref="U343:U348" si="669">IF(OR(Q343&gt;36,S343&gt;36),Q343*S343/144,"")</f>
        <v>16</v>
      </c>
      <c r="V343" s="17">
        <v>48</v>
      </c>
      <c r="W343" s="11" t="s">
        <v>24</v>
      </c>
      <c r="X343" s="18">
        <v>48</v>
      </c>
      <c r="Y343" s="23" t="str">
        <f t="shared" ref="Y343:Y348" si="670">IF(OR(V343&gt;36,X343&gt;36),"",V343*X343/144)</f>
        <v/>
      </c>
      <c r="Z343" s="23">
        <f t="shared" ref="Z343:Z348" si="671">IF(OR(V343&gt;36,X343&gt;36),V343*X343/144,"")</f>
        <v>16</v>
      </c>
      <c r="AA343" s="19">
        <v>48</v>
      </c>
      <c r="AB343" s="11" t="s">
        <v>24</v>
      </c>
      <c r="AC343" s="20">
        <v>48</v>
      </c>
      <c r="AD343" s="23" t="str">
        <f t="shared" ref="AD343:AD348" si="672">IF(OR(AA343&gt;36,AC343&gt;36),"",AA343*AC343/144)</f>
        <v/>
      </c>
      <c r="AE343" s="23">
        <f t="shared" ref="AE343:AE348" si="673">IF(OR(AA343&gt;36,AC343&gt;36),AA343*AC343/144,"")</f>
        <v>16</v>
      </c>
    </row>
    <row r="344" spans="1:31" ht="29" x14ac:dyDescent="0.35">
      <c r="A344" s="40" t="s">
        <v>769</v>
      </c>
      <c r="B344" s="35" t="s">
        <v>767</v>
      </c>
      <c r="C344" s="21" t="s">
        <v>73</v>
      </c>
      <c r="D344" s="35" t="s">
        <v>36</v>
      </c>
      <c r="E344" s="35" t="s">
        <v>35</v>
      </c>
      <c r="F344" s="21" t="s">
        <v>994</v>
      </c>
      <c r="G344" s="10">
        <v>36</v>
      </c>
      <c r="H344" s="11" t="s">
        <v>24</v>
      </c>
      <c r="I344" s="12">
        <v>36</v>
      </c>
      <c r="J344" s="23">
        <f t="shared" si="664"/>
        <v>9</v>
      </c>
      <c r="K344" s="23" t="str">
        <f t="shared" si="665"/>
        <v/>
      </c>
      <c r="L344" s="13">
        <v>36</v>
      </c>
      <c r="M344" s="11" t="s">
        <v>24</v>
      </c>
      <c r="N344" s="14">
        <v>36</v>
      </c>
      <c r="O344" s="23">
        <f t="shared" si="666"/>
        <v>9</v>
      </c>
      <c r="P344" s="23" t="str">
        <f t="shared" si="667"/>
        <v/>
      </c>
      <c r="Q344" s="15">
        <v>48</v>
      </c>
      <c r="R344" s="11" t="s">
        <v>24</v>
      </c>
      <c r="S344" s="16">
        <v>48</v>
      </c>
      <c r="T344" s="23" t="str">
        <f t="shared" si="668"/>
        <v/>
      </c>
      <c r="U344" s="23">
        <f t="shared" si="669"/>
        <v>16</v>
      </c>
      <c r="V344" s="17">
        <v>48</v>
      </c>
      <c r="W344" s="11" t="s">
        <v>24</v>
      </c>
      <c r="X344" s="18">
        <v>48</v>
      </c>
      <c r="Y344" s="23" t="str">
        <f t="shared" si="670"/>
        <v/>
      </c>
      <c r="Z344" s="23">
        <f t="shared" si="671"/>
        <v>16</v>
      </c>
      <c r="AA344" s="19">
        <v>48</v>
      </c>
      <c r="AB344" s="11" t="s">
        <v>24</v>
      </c>
      <c r="AC344" s="20">
        <v>48</v>
      </c>
      <c r="AD344" s="23" t="str">
        <f t="shared" si="672"/>
        <v/>
      </c>
      <c r="AE344" s="23">
        <f t="shared" si="673"/>
        <v>16</v>
      </c>
    </row>
    <row r="345" spans="1:31" ht="29" x14ac:dyDescent="0.35">
      <c r="A345" s="40" t="s">
        <v>770</v>
      </c>
      <c r="B345" s="35" t="s">
        <v>768</v>
      </c>
      <c r="C345" s="21" t="s">
        <v>73</v>
      </c>
      <c r="D345" s="35" t="s">
        <v>36</v>
      </c>
      <c r="E345" s="35" t="s">
        <v>35</v>
      </c>
      <c r="F345" s="21" t="s">
        <v>994</v>
      </c>
      <c r="G345" s="10">
        <v>36</v>
      </c>
      <c r="H345" s="11" t="s">
        <v>24</v>
      </c>
      <c r="I345" s="12">
        <v>36</v>
      </c>
      <c r="J345" s="23">
        <f t="shared" si="664"/>
        <v>9</v>
      </c>
      <c r="K345" s="23" t="str">
        <f t="shared" si="665"/>
        <v/>
      </c>
      <c r="L345" s="13">
        <v>36</v>
      </c>
      <c r="M345" s="11" t="s">
        <v>24</v>
      </c>
      <c r="N345" s="14">
        <v>36</v>
      </c>
      <c r="O345" s="23">
        <f t="shared" si="666"/>
        <v>9</v>
      </c>
      <c r="P345" s="23" t="str">
        <f t="shared" si="667"/>
        <v/>
      </c>
      <c r="Q345" s="15">
        <v>48</v>
      </c>
      <c r="R345" s="11" t="s">
        <v>24</v>
      </c>
      <c r="S345" s="16">
        <v>48</v>
      </c>
      <c r="T345" s="23" t="str">
        <f t="shared" si="668"/>
        <v/>
      </c>
      <c r="U345" s="23">
        <f t="shared" si="669"/>
        <v>16</v>
      </c>
      <c r="V345" s="17">
        <v>48</v>
      </c>
      <c r="W345" s="11" t="s">
        <v>24</v>
      </c>
      <c r="X345" s="18">
        <v>48</v>
      </c>
      <c r="Y345" s="23" t="str">
        <f t="shared" si="670"/>
        <v/>
      </c>
      <c r="Z345" s="23">
        <f t="shared" si="671"/>
        <v>16</v>
      </c>
      <c r="AA345" s="19">
        <v>48</v>
      </c>
      <c r="AB345" s="11" t="s">
        <v>24</v>
      </c>
      <c r="AC345" s="20">
        <v>48</v>
      </c>
      <c r="AD345" s="23" t="str">
        <f t="shared" si="672"/>
        <v/>
      </c>
      <c r="AE345" s="23">
        <f t="shared" si="673"/>
        <v>16</v>
      </c>
    </row>
    <row r="346" spans="1:31" ht="29" x14ac:dyDescent="0.35">
      <c r="A346" s="40" t="s">
        <v>772</v>
      </c>
      <c r="B346" s="35" t="s">
        <v>771</v>
      </c>
      <c r="C346" s="21" t="s">
        <v>73</v>
      </c>
      <c r="D346" s="35" t="s">
        <v>36</v>
      </c>
      <c r="E346" s="35" t="s">
        <v>35</v>
      </c>
      <c r="F346" s="21" t="s">
        <v>994</v>
      </c>
      <c r="G346" s="10">
        <v>36</v>
      </c>
      <c r="H346" s="11" t="s">
        <v>24</v>
      </c>
      <c r="I346" s="12">
        <v>36</v>
      </c>
      <c r="J346" s="23">
        <f t="shared" si="664"/>
        <v>9</v>
      </c>
      <c r="K346" s="23" t="str">
        <f t="shared" si="665"/>
        <v/>
      </c>
      <c r="L346" s="13">
        <v>36</v>
      </c>
      <c r="M346" s="11" t="s">
        <v>24</v>
      </c>
      <c r="N346" s="14">
        <v>36</v>
      </c>
      <c r="O346" s="23">
        <f t="shared" si="666"/>
        <v>9</v>
      </c>
      <c r="P346" s="23" t="str">
        <f t="shared" si="667"/>
        <v/>
      </c>
      <c r="Q346" s="15">
        <v>48</v>
      </c>
      <c r="R346" s="11" t="s">
        <v>24</v>
      </c>
      <c r="S346" s="16">
        <v>48</v>
      </c>
      <c r="T346" s="23" t="str">
        <f t="shared" si="668"/>
        <v/>
      </c>
      <c r="U346" s="23">
        <f t="shared" si="669"/>
        <v>16</v>
      </c>
      <c r="V346" s="17">
        <v>48</v>
      </c>
      <c r="W346" s="11" t="s">
        <v>24</v>
      </c>
      <c r="X346" s="18">
        <v>48</v>
      </c>
      <c r="Y346" s="23" t="str">
        <f t="shared" si="670"/>
        <v/>
      </c>
      <c r="Z346" s="23">
        <f t="shared" si="671"/>
        <v>16</v>
      </c>
      <c r="AA346" s="19">
        <v>48</v>
      </c>
      <c r="AB346" s="11" t="s">
        <v>24</v>
      </c>
      <c r="AC346" s="20">
        <v>48</v>
      </c>
      <c r="AD346" s="23" t="str">
        <f t="shared" si="672"/>
        <v/>
      </c>
      <c r="AE346" s="23">
        <f t="shared" si="673"/>
        <v>16</v>
      </c>
    </row>
    <row r="347" spans="1:31" ht="29" x14ac:dyDescent="0.35">
      <c r="A347" s="40" t="s">
        <v>773</v>
      </c>
      <c r="B347" s="35" t="s">
        <v>774</v>
      </c>
      <c r="C347" s="21" t="s">
        <v>73</v>
      </c>
      <c r="D347" s="35" t="s">
        <v>36</v>
      </c>
      <c r="E347" s="35" t="s">
        <v>35</v>
      </c>
      <c r="F347" s="21" t="s">
        <v>994</v>
      </c>
      <c r="G347" s="10">
        <v>36</v>
      </c>
      <c r="H347" s="11" t="s">
        <v>24</v>
      </c>
      <c r="I347" s="12">
        <v>36</v>
      </c>
      <c r="J347" s="23">
        <f t="shared" si="664"/>
        <v>9</v>
      </c>
      <c r="K347" s="23" t="str">
        <f t="shared" si="665"/>
        <v/>
      </c>
      <c r="L347" s="13">
        <v>36</v>
      </c>
      <c r="M347" s="11" t="s">
        <v>24</v>
      </c>
      <c r="N347" s="14">
        <v>36</v>
      </c>
      <c r="O347" s="23">
        <f t="shared" si="666"/>
        <v>9</v>
      </c>
      <c r="P347" s="23" t="str">
        <f t="shared" si="667"/>
        <v/>
      </c>
      <c r="Q347" s="15">
        <v>48</v>
      </c>
      <c r="R347" s="11" t="s">
        <v>24</v>
      </c>
      <c r="S347" s="16">
        <v>48</v>
      </c>
      <c r="T347" s="23" t="str">
        <f t="shared" si="668"/>
        <v/>
      </c>
      <c r="U347" s="23">
        <f t="shared" si="669"/>
        <v>16</v>
      </c>
      <c r="V347" s="17">
        <v>48</v>
      </c>
      <c r="W347" s="11" t="s">
        <v>24</v>
      </c>
      <c r="X347" s="18">
        <v>48</v>
      </c>
      <c r="Y347" s="23" t="str">
        <f t="shared" si="670"/>
        <v/>
      </c>
      <c r="Z347" s="23">
        <f t="shared" si="671"/>
        <v>16</v>
      </c>
      <c r="AA347" s="19">
        <v>48</v>
      </c>
      <c r="AB347" s="11" t="s">
        <v>24</v>
      </c>
      <c r="AC347" s="20">
        <v>48</v>
      </c>
      <c r="AD347" s="23" t="str">
        <f t="shared" si="672"/>
        <v/>
      </c>
      <c r="AE347" s="23">
        <f t="shared" si="673"/>
        <v>16</v>
      </c>
    </row>
    <row r="348" spans="1:31" ht="29" x14ac:dyDescent="0.35">
      <c r="A348" s="40" t="s">
        <v>756</v>
      </c>
      <c r="B348" s="35" t="s">
        <v>775</v>
      </c>
      <c r="C348" s="21" t="s">
        <v>73</v>
      </c>
      <c r="D348" s="35" t="s">
        <v>36</v>
      </c>
      <c r="E348" s="35" t="s">
        <v>35</v>
      </c>
      <c r="F348" s="21" t="s">
        <v>994</v>
      </c>
      <c r="G348" s="10">
        <v>36</v>
      </c>
      <c r="H348" s="11" t="s">
        <v>24</v>
      </c>
      <c r="I348" s="12">
        <v>36</v>
      </c>
      <c r="J348" s="23">
        <f t="shared" si="664"/>
        <v>9</v>
      </c>
      <c r="K348" s="23" t="str">
        <f t="shared" si="665"/>
        <v/>
      </c>
      <c r="L348" s="13">
        <v>36</v>
      </c>
      <c r="M348" s="11" t="s">
        <v>24</v>
      </c>
      <c r="N348" s="14">
        <v>36</v>
      </c>
      <c r="O348" s="23">
        <f t="shared" si="666"/>
        <v>9</v>
      </c>
      <c r="P348" s="23" t="str">
        <f t="shared" si="667"/>
        <v/>
      </c>
      <c r="Q348" s="15">
        <v>48</v>
      </c>
      <c r="R348" s="11" t="s">
        <v>24</v>
      </c>
      <c r="S348" s="16">
        <v>48</v>
      </c>
      <c r="T348" s="23" t="str">
        <f t="shared" si="668"/>
        <v/>
      </c>
      <c r="U348" s="23">
        <f t="shared" si="669"/>
        <v>16</v>
      </c>
      <c r="V348" s="17">
        <v>48</v>
      </c>
      <c r="W348" s="11" t="s">
        <v>24</v>
      </c>
      <c r="X348" s="18">
        <v>48</v>
      </c>
      <c r="Y348" s="23" t="str">
        <f t="shared" si="670"/>
        <v/>
      </c>
      <c r="Z348" s="23">
        <f t="shared" si="671"/>
        <v>16</v>
      </c>
      <c r="AA348" s="19">
        <v>48</v>
      </c>
      <c r="AB348" s="11" t="s">
        <v>24</v>
      </c>
      <c r="AC348" s="20">
        <v>48</v>
      </c>
      <c r="AD348" s="23" t="str">
        <f t="shared" si="672"/>
        <v/>
      </c>
      <c r="AE348" s="23">
        <f t="shared" si="673"/>
        <v>16</v>
      </c>
    </row>
    <row r="349" spans="1:31" x14ac:dyDescent="0.35">
      <c r="A349" s="40" t="s">
        <v>757</v>
      </c>
      <c r="B349" s="35" t="s">
        <v>776</v>
      </c>
      <c r="C349" s="21" t="s">
        <v>72</v>
      </c>
      <c r="D349" s="35" t="s">
        <v>36</v>
      </c>
      <c r="E349" s="35" t="s">
        <v>35</v>
      </c>
      <c r="F349" s="21" t="s">
        <v>994</v>
      </c>
      <c r="G349" s="10">
        <v>30</v>
      </c>
      <c r="H349" s="11" t="s">
        <v>24</v>
      </c>
      <c r="I349" s="12">
        <v>24</v>
      </c>
      <c r="J349" s="23">
        <f t="shared" si="642"/>
        <v>5</v>
      </c>
      <c r="K349" s="23" t="str">
        <f t="shared" si="643"/>
        <v/>
      </c>
      <c r="L349" s="13">
        <v>30</v>
      </c>
      <c r="M349" s="11" t="s">
        <v>24</v>
      </c>
      <c r="N349" s="14">
        <v>24</v>
      </c>
      <c r="O349" s="23">
        <f t="shared" si="644"/>
        <v>5</v>
      </c>
      <c r="P349" s="23" t="str">
        <f t="shared" si="645"/>
        <v/>
      </c>
      <c r="Q349" s="15" t="s">
        <v>25</v>
      </c>
      <c r="R349" s="11" t="s">
        <v>24</v>
      </c>
      <c r="S349" s="16" t="s">
        <v>25</v>
      </c>
      <c r="T349" s="23"/>
      <c r="U349" s="23"/>
      <c r="V349" s="17" t="s">
        <v>25</v>
      </c>
      <c r="W349" s="11" t="s">
        <v>24</v>
      </c>
      <c r="X349" s="18" t="s">
        <v>25</v>
      </c>
      <c r="Y349" s="23"/>
      <c r="Z349" s="23"/>
      <c r="AA349" s="19" t="s">
        <v>25</v>
      </c>
      <c r="AB349" s="11" t="s">
        <v>24</v>
      </c>
      <c r="AC349" s="20" t="s">
        <v>25</v>
      </c>
      <c r="AD349" s="23"/>
      <c r="AE349" s="23"/>
    </row>
    <row r="350" spans="1:31" x14ac:dyDescent="0.35">
      <c r="A350" s="40" t="s">
        <v>758</v>
      </c>
      <c r="B350" s="35" t="s">
        <v>777</v>
      </c>
      <c r="C350" s="21" t="s">
        <v>73</v>
      </c>
      <c r="D350" s="35" t="s">
        <v>36</v>
      </c>
      <c r="E350" s="35" t="s">
        <v>35</v>
      </c>
      <c r="F350" s="21" t="s">
        <v>994</v>
      </c>
      <c r="G350" s="10">
        <v>36</v>
      </c>
      <c r="H350" s="11" t="s">
        <v>24</v>
      </c>
      <c r="I350" s="12">
        <v>36</v>
      </c>
      <c r="J350" s="23">
        <f t="shared" ref="J350" si="674">IF(OR(G350&gt;36,I350&gt;36),"",G350*I350/144)</f>
        <v>9</v>
      </c>
      <c r="K350" s="23" t="str">
        <f t="shared" ref="K350" si="675">IF(OR(G350&gt;36,I350&gt;36),G350*I350/144,"")</f>
        <v/>
      </c>
      <c r="L350" s="13">
        <v>36</v>
      </c>
      <c r="M350" s="11" t="s">
        <v>24</v>
      </c>
      <c r="N350" s="14">
        <v>36</v>
      </c>
      <c r="O350" s="23">
        <f t="shared" ref="O350" si="676">IF(OR(L350&gt;36,N350&gt;36),"",L350*N350/144)</f>
        <v>9</v>
      </c>
      <c r="P350" s="23" t="str">
        <f t="shared" ref="P350" si="677">IF(OR(L350&gt;36,N350&gt;36),L350*N350/144,"")</f>
        <v/>
      </c>
      <c r="Q350" s="15">
        <v>48</v>
      </c>
      <c r="R350" s="11" t="s">
        <v>24</v>
      </c>
      <c r="S350" s="16">
        <v>48</v>
      </c>
      <c r="T350" s="23" t="str">
        <f t="shared" ref="T350" si="678">IF(OR(Q350&gt;36,S350&gt;36),"",Q350*S350/144)</f>
        <v/>
      </c>
      <c r="U350" s="23">
        <f t="shared" ref="U350" si="679">IF(OR(Q350&gt;36,S350&gt;36),Q350*S350/144,"")</f>
        <v>16</v>
      </c>
      <c r="V350" s="17">
        <v>48</v>
      </c>
      <c r="W350" s="11" t="s">
        <v>24</v>
      </c>
      <c r="X350" s="18">
        <v>48</v>
      </c>
      <c r="Y350" s="23" t="str">
        <f t="shared" ref="Y350" si="680">IF(OR(V350&gt;36,X350&gt;36),"",V350*X350/144)</f>
        <v/>
      </c>
      <c r="Z350" s="23">
        <f t="shared" ref="Z350" si="681">IF(OR(V350&gt;36,X350&gt;36),V350*X350/144,"")</f>
        <v>16</v>
      </c>
      <c r="AA350" s="19">
        <v>48</v>
      </c>
      <c r="AB350" s="11" t="s">
        <v>24</v>
      </c>
      <c r="AC350" s="20">
        <v>48</v>
      </c>
      <c r="AD350" s="23" t="str">
        <f t="shared" ref="AD350" si="682">IF(OR(AA350&gt;36,AC350&gt;36),"",AA350*AC350/144)</f>
        <v/>
      </c>
      <c r="AE350" s="23">
        <f t="shared" ref="AE350" si="683">IF(OR(AA350&gt;36,AC350&gt;36),AA350*AC350/144,"")</f>
        <v>16</v>
      </c>
    </row>
    <row r="351" spans="1:31" ht="29" x14ac:dyDescent="0.35">
      <c r="A351" s="40" t="s">
        <v>759</v>
      </c>
      <c r="B351" s="35" t="s">
        <v>778</v>
      </c>
      <c r="C351" s="21" t="s">
        <v>72</v>
      </c>
      <c r="D351" s="35" t="s">
        <v>36</v>
      </c>
      <c r="E351" s="35" t="s">
        <v>35</v>
      </c>
      <c r="F351" s="21" t="s">
        <v>994</v>
      </c>
      <c r="G351" s="10">
        <v>30</v>
      </c>
      <c r="H351" s="11" t="s">
        <v>24</v>
      </c>
      <c r="I351" s="12">
        <v>36</v>
      </c>
      <c r="J351" s="23">
        <f t="shared" si="642"/>
        <v>7.5</v>
      </c>
      <c r="K351" s="23" t="str">
        <f t="shared" si="643"/>
        <v/>
      </c>
      <c r="L351" s="13">
        <v>30</v>
      </c>
      <c r="M351" s="11" t="s">
        <v>24</v>
      </c>
      <c r="N351" s="14">
        <v>36</v>
      </c>
      <c r="O351" s="23">
        <f t="shared" si="644"/>
        <v>7.5</v>
      </c>
      <c r="P351" s="23" t="str">
        <f t="shared" si="645"/>
        <v/>
      </c>
      <c r="Q351" s="15" t="s">
        <v>25</v>
      </c>
      <c r="R351" s="11" t="s">
        <v>24</v>
      </c>
      <c r="S351" s="16" t="s">
        <v>25</v>
      </c>
      <c r="T351" s="23"/>
      <c r="U351" s="23"/>
      <c r="V351" s="17" t="s">
        <v>25</v>
      </c>
      <c r="W351" s="11" t="s">
        <v>24</v>
      </c>
      <c r="X351" s="18" t="s">
        <v>25</v>
      </c>
      <c r="Y351" s="23"/>
      <c r="Z351" s="23"/>
      <c r="AA351" s="19" t="s">
        <v>25</v>
      </c>
      <c r="AB351" s="11" t="s">
        <v>24</v>
      </c>
      <c r="AC351" s="20" t="s">
        <v>25</v>
      </c>
      <c r="AD351" s="23"/>
      <c r="AE351" s="23"/>
    </row>
    <row r="352" spans="1:31" ht="29" x14ac:dyDescent="0.35">
      <c r="A352" s="40" t="s">
        <v>760</v>
      </c>
      <c r="B352" s="35" t="s">
        <v>779</v>
      </c>
      <c r="C352" s="21" t="s">
        <v>72</v>
      </c>
      <c r="D352" s="35" t="s">
        <v>36</v>
      </c>
      <c r="E352" s="35" t="s">
        <v>35</v>
      </c>
      <c r="F352" s="21" t="s">
        <v>994</v>
      </c>
      <c r="G352" s="10">
        <v>30</v>
      </c>
      <c r="H352" s="11" t="s">
        <v>24</v>
      </c>
      <c r="I352" s="12">
        <v>36</v>
      </c>
      <c r="J352" s="23">
        <f t="shared" ref="J352" si="684">IF(OR(G352&gt;36,I352&gt;36),"",G352*I352/144)</f>
        <v>7.5</v>
      </c>
      <c r="K352" s="23" t="str">
        <f t="shared" ref="K352" si="685">IF(OR(G352&gt;36,I352&gt;36),G352*I352/144,"")</f>
        <v/>
      </c>
      <c r="L352" s="13">
        <v>30</v>
      </c>
      <c r="M352" s="11" t="s">
        <v>24</v>
      </c>
      <c r="N352" s="14">
        <v>36</v>
      </c>
      <c r="O352" s="23">
        <f t="shared" ref="O352" si="686">IF(OR(L352&gt;36,N352&gt;36),"",L352*N352/144)</f>
        <v>7.5</v>
      </c>
      <c r="P352" s="23" t="str">
        <f t="shared" ref="P352" si="687">IF(OR(L352&gt;36,N352&gt;36),L352*N352/144,"")</f>
        <v/>
      </c>
      <c r="Q352" s="15" t="s">
        <v>25</v>
      </c>
      <c r="R352" s="11" t="s">
        <v>24</v>
      </c>
      <c r="S352" s="16" t="s">
        <v>25</v>
      </c>
      <c r="T352" s="23"/>
      <c r="U352" s="23"/>
      <c r="V352" s="17" t="s">
        <v>25</v>
      </c>
      <c r="W352" s="11" t="s">
        <v>24</v>
      </c>
      <c r="X352" s="18" t="s">
        <v>25</v>
      </c>
      <c r="Y352" s="23"/>
      <c r="Z352" s="23"/>
      <c r="AA352" s="19" t="s">
        <v>25</v>
      </c>
      <c r="AB352" s="11" t="s">
        <v>24</v>
      </c>
      <c r="AC352" s="20" t="s">
        <v>25</v>
      </c>
      <c r="AD352" s="23"/>
      <c r="AE352" s="23"/>
    </row>
    <row r="353" spans="1:31" x14ac:dyDescent="0.35">
      <c r="A353" s="40" t="s">
        <v>761</v>
      </c>
      <c r="B353" s="35" t="s">
        <v>780</v>
      </c>
      <c r="C353" s="21" t="s">
        <v>73</v>
      </c>
      <c r="D353" s="35" t="s">
        <v>36</v>
      </c>
      <c r="E353" s="35" t="s">
        <v>35</v>
      </c>
      <c r="F353" s="21" t="s">
        <v>994</v>
      </c>
      <c r="G353" s="10">
        <v>36</v>
      </c>
      <c r="H353" s="11" t="s">
        <v>24</v>
      </c>
      <c r="I353" s="12">
        <v>36</v>
      </c>
      <c r="J353" s="23">
        <f t="shared" si="642"/>
        <v>9</v>
      </c>
      <c r="K353" s="23" t="str">
        <f t="shared" si="643"/>
        <v/>
      </c>
      <c r="L353" s="13">
        <v>36</v>
      </c>
      <c r="M353" s="11" t="s">
        <v>24</v>
      </c>
      <c r="N353" s="14">
        <v>36</v>
      </c>
      <c r="O353" s="23">
        <f t="shared" si="644"/>
        <v>9</v>
      </c>
      <c r="P353" s="23" t="str">
        <f t="shared" si="645"/>
        <v/>
      </c>
      <c r="Q353" s="15">
        <v>48</v>
      </c>
      <c r="R353" s="11" t="s">
        <v>24</v>
      </c>
      <c r="S353" s="16">
        <v>48</v>
      </c>
      <c r="T353" s="23" t="str">
        <f t="shared" si="650"/>
        <v/>
      </c>
      <c r="U353" s="23">
        <f t="shared" si="651"/>
        <v>16</v>
      </c>
      <c r="V353" s="17">
        <v>48</v>
      </c>
      <c r="W353" s="11" t="s">
        <v>24</v>
      </c>
      <c r="X353" s="18">
        <v>48</v>
      </c>
      <c r="Y353" s="23" t="str">
        <f t="shared" si="648"/>
        <v/>
      </c>
      <c r="Z353" s="23">
        <f t="shared" si="649"/>
        <v>16</v>
      </c>
      <c r="AA353" s="19">
        <v>48</v>
      </c>
      <c r="AB353" s="11" t="s">
        <v>24</v>
      </c>
      <c r="AC353" s="20">
        <v>48</v>
      </c>
      <c r="AD353" s="23" t="str">
        <f t="shared" si="646"/>
        <v/>
      </c>
      <c r="AE353" s="23">
        <f t="shared" si="647"/>
        <v>16</v>
      </c>
    </row>
    <row r="354" spans="1:31" x14ac:dyDescent="0.35">
      <c r="A354" s="40" t="s">
        <v>784</v>
      </c>
      <c r="B354" s="35" t="s">
        <v>785</v>
      </c>
      <c r="C354" s="21" t="s">
        <v>72</v>
      </c>
      <c r="D354" s="35" t="s">
        <v>36</v>
      </c>
      <c r="E354" s="35" t="s">
        <v>35</v>
      </c>
      <c r="F354" s="21" t="s">
        <v>994</v>
      </c>
      <c r="G354" s="10">
        <v>30</v>
      </c>
      <c r="H354" s="11" t="s">
        <v>24</v>
      </c>
      <c r="I354" s="12">
        <v>24</v>
      </c>
      <c r="J354" s="23">
        <f t="shared" ref="J354:J355" si="688">IF(OR(G354&gt;36,I354&gt;36),"",G354*I354/144)</f>
        <v>5</v>
      </c>
      <c r="K354" s="23" t="str">
        <f t="shared" ref="K354:K355" si="689">IF(OR(G354&gt;36,I354&gt;36),G354*I354/144,"")</f>
        <v/>
      </c>
      <c r="L354" s="13">
        <v>30</v>
      </c>
      <c r="M354" s="11" t="s">
        <v>24</v>
      </c>
      <c r="N354" s="14">
        <v>24</v>
      </c>
      <c r="O354" s="23">
        <f t="shared" ref="O354:O355" si="690">IF(OR(L354&gt;36,N354&gt;36),"",L354*N354/144)</f>
        <v>5</v>
      </c>
      <c r="P354" s="23" t="str">
        <f t="shared" ref="P354:P355" si="691">IF(OR(L354&gt;36,N354&gt;36),L354*N354/144,"")</f>
        <v/>
      </c>
      <c r="Q354" s="15" t="s">
        <v>25</v>
      </c>
      <c r="R354" s="11" t="s">
        <v>24</v>
      </c>
      <c r="S354" s="16" t="s">
        <v>25</v>
      </c>
      <c r="T354" s="23"/>
      <c r="U354" s="23"/>
      <c r="V354" s="17" t="s">
        <v>25</v>
      </c>
      <c r="W354" s="11" t="s">
        <v>24</v>
      </c>
      <c r="X354" s="18" t="s">
        <v>25</v>
      </c>
      <c r="Y354" s="23"/>
      <c r="Z354" s="23"/>
      <c r="AA354" s="19" t="s">
        <v>25</v>
      </c>
      <c r="AB354" s="11" t="s">
        <v>24</v>
      </c>
      <c r="AC354" s="20" t="s">
        <v>25</v>
      </c>
      <c r="AD354" s="23"/>
      <c r="AE354" s="23"/>
    </row>
    <row r="355" spans="1:31" x14ac:dyDescent="0.35">
      <c r="A355" s="40" t="s">
        <v>786</v>
      </c>
      <c r="B355" s="35" t="s">
        <v>787</v>
      </c>
      <c r="C355" s="21" t="s">
        <v>72</v>
      </c>
      <c r="D355" s="35" t="s">
        <v>36</v>
      </c>
      <c r="E355" s="35" t="s">
        <v>35</v>
      </c>
      <c r="F355" s="21" t="s">
        <v>994</v>
      </c>
      <c r="G355" s="10">
        <v>30</v>
      </c>
      <c r="H355" s="11" t="s">
        <v>24</v>
      </c>
      <c r="I355" s="12">
        <v>24</v>
      </c>
      <c r="J355" s="23">
        <f t="shared" si="688"/>
        <v>5</v>
      </c>
      <c r="K355" s="23" t="str">
        <f t="shared" si="689"/>
        <v/>
      </c>
      <c r="L355" s="13">
        <v>30</v>
      </c>
      <c r="M355" s="11" t="s">
        <v>24</v>
      </c>
      <c r="N355" s="14">
        <v>24</v>
      </c>
      <c r="O355" s="23">
        <f t="shared" si="690"/>
        <v>5</v>
      </c>
      <c r="P355" s="23" t="str">
        <f t="shared" si="691"/>
        <v/>
      </c>
      <c r="Q355" s="15" t="s">
        <v>25</v>
      </c>
      <c r="R355" s="11" t="s">
        <v>24</v>
      </c>
      <c r="S355" s="16" t="s">
        <v>25</v>
      </c>
      <c r="T355" s="23"/>
      <c r="U355" s="23"/>
      <c r="V355" s="17" t="s">
        <v>25</v>
      </c>
      <c r="W355" s="11" t="s">
        <v>24</v>
      </c>
      <c r="X355" s="18" t="s">
        <v>25</v>
      </c>
      <c r="Y355" s="23"/>
      <c r="Z355" s="23"/>
      <c r="AA355" s="19">
        <v>36</v>
      </c>
      <c r="AB355" s="11" t="s">
        <v>24</v>
      </c>
      <c r="AC355" s="20">
        <v>30</v>
      </c>
      <c r="AD355" s="23">
        <f>IF(OR(AA355&gt;36,AC355&gt;36),"",AA355*AC355/144)</f>
        <v>7.5</v>
      </c>
      <c r="AE355" s="23" t="str">
        <f>IF(OR(AA355&gt;36,AC355&gt;36),AA355*AC355/144,"")</f>
        <v/>
      </c>
    </row>
    <row r="356" spans="1:31" ht="29" x14ac:dyDescent="0.35">
      <c r="A356" s="56" t="s">
        <v>752</v>
      </c>
      <c r="B356" s="54" t="s">
        <v>753</v>
      </c>
      <c r="C356" s="21" t="s">
        <v>72</v>
      </c>
      <c r="D356" s="35" t="s">
        <v>37</v>
      </c>
      <c r="E356" s="35" t="s">
        <v>754</v>
      </c>
      <c r="F356" s="21" t="s">
        <v>994</v>
      </c>
      <c r="G356" s="10">
        <v>24</v>
      </c>
      <c r="H356" s="11" t="s">
        <v>24</v>
      </c>
      <c r="I356" s="12">
        <v>24</v>
      </c>
      <c r="J356" s="23">
        <f>IF(OR(G356&gt;36,I356&gt;36),"",G356*I356/144)</f>
        <v>4</v>
      </c>
      <c r="K356" s="23" t="str">
        <f>IF(OR(G356&gt;36,I356&gt;36),G356*I356/144,"")</f>
        <v/>
      </c>
      <c r="L356" s="13">
        <v>24</v>
      </c>
      <c r="M356" s="11" t="s">
        <v>24</v>
      </c>
      <c r="N356" s="14">
        <v>24</v>
      </c>
      <c r="O356" s="23">
        <f>IF(OR(L356&gt;36,N356&gt;36),"",L356*N356/144)</f>
        <v>4</v>
      </c>
      <c r="P356" s="23" t="str">
        <f>IF(OR(L356&gt;36,N356&gt;36),L356*N356/144,"")</f>
        <v/>
      </c>
      <c r="Q356" s="15">
        <v>36</v>
      </c>
      <c r="R356" s="11" t="s">
        <v>24</v>
      </c>
      <c r="S356" s="16">
        <v>36</v>
      </c>
      <c r="T356" s="23">
        <f>IF(OR(Q356&gt;36,S356&gt;36),"",Q356*S356/144)</f>
        <v>9</v>
      </c>
      <c r="U356" s="23" t="str">
        <f>IF(OR(Q356&gt;36,S356&gt;36),Q356*S356/144,"")</f>
        <v/>
      </c>
      <c r="V356" s="17">
        <v>36</v>
      </c>
      <c r="W356" s="11" t="s">
        <v>24</v>
      </c>
      <c r="X356" s="18">
        <v>36</v>
      </c>
      <c r="Y356" s="23">
        <f>IF(OR(V356&gt;36,X356&gt;36),"",V356*X356/144)</f>
        <v>9</v>
      </c>
      <c r="Z356" s="23" t="str">
        <f>IF(OR(V356&gt;36,X356&gt;36),V356*X356/144,"")</f>
        <v/>
      </c>
      <c r="AA356" s="19">
        <v>36</v>
      </c>
      <c r="AB356" s="11" t="s">
        <v>24</v>
      </c>
      <c r="AC356" s="20">
        <v>36</v>
      </c>
      <c r="AD356" s="23">
        <f>IF(OR(AA356&gt;36,AC356&gt;36),"",AA356*AC356/144)</f>
        <v>9</v>
      </c>
      <c r="AE356" s="23" t="str">
        <f>IF(OR(AA356&gt;36,AC356&gt;36),AA356*AC356/144,"")</f>
        <v/>
      </c>
    </row>
    <row r="357" spans="1:31" ht="29" x14ac:dyDescent="0.35">
      <c r="A357" s="56" t="s">
        <v>788</v>
      </c>
      <c r="B357" s="54" t="s">
        <v>789</v>
      </c>
      <c r="C357" s="21" t="s">
        <v>72</v>
      </c>
      <c r="D357" s="35" t="s">
        <v>37</v>
      </c>
      <c r="E357" s="35" t="s">
        <v>754</v>
      </c>
      <c r="F357" s="21" t="s">
        <v>994</v>
      </c>
      <c r="G357" s="10">
        <v>30</v>
      </c>
      <c r="H357" s="11" t="s">
        <v>24</v>
      </c>
      <c r="I357" s="12">
        <v>24</v>
      </c>
      <c r="J357" s="23">
        <f t="shared" si="642"/>
        <v>5</v>
      </c>
      <c r="K357" s="23" t="str">
        <f t="shared" si="643"/>
        <v/>
      </c>
      <c r="L357" s="13">
        <v>30</v>
      </c>
      <c r="M357" s="11" t="s">
        <v>24</v>
      </c>
      <c r="N357" s="14">
        <v>24</v>
      </c>
      <c r="O357" s="23">
        <f t="shared" si="644"/>
        <v>5</v>
      </c>
      <c r="P357" s="23" t="str">
        <f t="shared" si="645"/>
        <v/>
      </c>
      <c r="Q357" s="15">
        <v>45</v>
      </c>
      <c r="R357" s="11" t="s">
        <v>24</v>
      </c>
      <c r="S357" s="16">
        <v>36</v>
      </c>
      <c r="T357" s="23" t="str">
        <f t="shared" si="650"/>
        <v/>
      </c>
      <c r="U357" s="23">
        <f t="shared" si="651"/>
        <v>11.25</v>
      </c>
      <c r="V357" s="17">
        <v>45</v>
      </c>
      <c r="W357" s="11" t="s">
        <v>24</v>
      </c>
      <c r="X357" s="18">
        <v>36</v>
      </c>
      <c r="Y357" s="23" t="str">
        <f t="shared" si="648"/>
        <v/>
      </c>
      <c r="Z357" s="23">
        <f t="shared" si="649"/>
        <v>11.25</v>
      </c>
      <c r="AA357" s="19">
        <v>45</v>
      </c>
      <c r="AB357" s="11" t="s">
        <v>24</v>
      </c>
      <c r="AC357" s="20">
        <v>36</v>
      </c>
      <c r="AD357" s="23" t="str">
        <f t="shared" si="646"/>
        <v/>
      </c>
      <c r="AE357" s="23">
        <f t="shared" si="647"/>
        <v>11.25</v>
      </c>
    </row>
    <row r="358" spans="1:31" x14ac:dyDescent="0.35">
      <c r="A358" s="56" t="s">
        <v>790</v>
      </c>
      <c r="B358" s="54" t="s">
        <v>791</v>
      </c>
      <c r="C358" s="21" t="s">
        <v>72</v>
      </c>
      <c r="D358" s="35" t="s">
        <v>36</v>
      </c>
      <c r="E358" s="35" t="s">
        <v>37</v>
      </c>
      <c r="F358" s="21" t="s">
        <v>994</v>
      </c>
      <c r="G358" s="10">
        <v>24</v>
      </c>
      <c r="H358" s="11" t="s">
        <v>24</v>
      </c>
      <c r="I358" s="12">
        <v>24</v>
      </c>
      <c r="J358" s="52">
        <f>IF(OR(G358&gt;36,I358&gt;36),"",G358*I358/144)</f>
        <v>4</v>
      </c>
      <c r="K358" s="52" t="str">
        <f>IF(OR(G358&gt;36,I358&gt;36),G358*I358/144,"")</f>
        <v/>
      </c>
      <c r="L358" s="13">
        <v>24</v>
      </c>
      <c r="M358" s="11" t="s">
        <v>24</v>
      </c>
      <c r="N358" s="14">
        <v>24</v>
      </c>
      <c r="O358" s="52">
        <f>IF(OR(L358&gt;36,N358&gt;36),"",L358*N358/144)</f>
        <v>4</v>
      </c>
      <c r="P358" s="52" t="str">
        <f>IF(OR(L358&gt;36,N358&gt;36),L358*N358/144,"")</f>
        <v/>
      </c>
      <c r="Q358" s="15">
        <v>36</v>
      </c>
      <c r="R358" s="11" t="s">
        <v>24</v>
      </c>
      <c r="S358" s="16">
        <v>36</v>
      </c>
      <c r="T358" s="52">
        <f>IF(OR(Q358&gt;36,S358&gt;36),"",Q358*S358/144)</f>
        <v>9</v>
      </c>
      <c r="U358" s="52" t="str">
        <f>IF(OR(Q358&gt;36,S358&gt;36),Q358*S358/144,"")</f>
        <v/>
      </c>
      <c r="V358" s="17">
        <v>36</v>
      </c>
      <c r="W358" s="11" t="s">
        <v>24</v>
      </c>
      <c r="X358" s="18">
        <v>36</v>
      </c>
      <c r="Y358" s="52">
        <f>IF(OR(V358&gt;36,X358&gt;36),"",V358*X358/144)</f>
        <v>9</v>
      </c>
      <c r="Z358" s="52" t="str">
        <f>IF(OR(V358&gt;36,X358&gt;36),V358*X358/144,"")</f>
        <v/>
      </c>
      <c r="AA358" s="19">
        <v>36</v>
      </c>
      <c r="AB358" s="11" t="s">
        <v>24</v>
      </c>
      <c r="AC358" s="20">
        <v>36</v>
      </c>
      <c r="AD358" s="52">
        <f>IF(OR(AA358&gt;36,AC358&gt;36),"",AA358*AC358/144)</f>
        <v>9</v>
      </c>
      <c r="AE358" s="52" t="str">
        <f>IF(OR(AA358&gt;36,AC358&gt;36),AA358*AC358/144,"")</f>
        <v/>
      </c>
    </row>
    <row r="359" spans="1:31" x14ac:dyDescent="0.35">
      <c r="A359" s="56" t="s">
        <v>792</v>
      </c>
      <c r="B359" s="54" t="s">
        <v>793</v>
      </c>
      <c r="C359" s="21" t="s">
        <v>72</v>
      </c>
      <c r="D359" s="35" t="s">
        <v>36</v>
      </c>
      <c r="E359" s="35" t="s">
        <v>37</v>
      </c>
      <c r="F359" s="21" t="s">
        <v>994</v>
      </c>
      <c r="G359" s="10">
        <v>30</v>
      </c>
      <c r="H359" s="11" t="s">
        <v>24</v>
      </c>
      <c r="I359" s="12">
        <v>24</v>
      </c>
      <c r="J359" s="52">
        <f t="shared" ref="J359" si="692">IF(OR(G359&gt;36,I359&gt;36),"",G359*I359/144)</f>
        <v>5</v>
      </c>
      <c r="K359" s="52" t="str">
        <f t="shared" ref="K359" si="693">IF(OR(G359&gt;36,I359&gt;36),G359*I359/144,"")</f>
        <v/>
      </c>
      <c r="L359" s="13">
        <v>30</v>
      </c>
      <c r="M359" s="11" t="s">
        <v>24</v>
      </c>
      <c r="N359" s="14">
        <v>24</v>
      </c>
      <c r="O359" s="52">
        <f t="shared" ref="O359" si="694">IF(OR(L359&gt;36,N359&gt;36),"",L359*N359/144)</f>
        <v>5</v>
      </c>
      <c r="P359" s="52" t="str">
        <f t="shared" ref="P359" si="695">IF(OR(L359&gt;36,N359&gt;36),L359*N359/144,"")</f>
        <v/>
      </c>
      <c r="Q359" s="15">
        <v>45</v>
      </c>
      <c r="R359" s="11" t="s">
        <v>24</v>
      </c>
      <c r="S359" s="16">
        <v>36</v>
      </c>
      <c r="T359" s="52" t="str">
        <f t="shared" ref="T359" si="696">IF(OR(Q359&gt;36,S359&gt;36),"",Q359*S359/144)</f>
        <v/>
      </c>
      <c r="U359" s="52">
        <f t="shared" ref="U359" si="697">IF(OR(Q359&gt;36,S359&gt;36),Q359*S359/144,"")</f>
        <v>11.25</v>
      </c>
      <c r="V359" s="17">
        <v>45</v>
      </c>
      <c r="W359" s="11" t="s">
        <v>24</v>
      </c>
      <c r="X359" s="18">
        <v>36</v>
      </c>
      <c r="Y359" s="52" t="str">
        <f t="shared" ref="Y359" si="698">IF(OR(V359&gt;36,X359&gt;36),"",V359*X359/144)</f>
        <v/>
      </c>
      <c r="Z359" s="52">
        <f t="shared" ref="Z359" si="699">IF(OR(V359&gt;36,X359&gt;36),V359*X359/144,"")</f>
        <v>11.25</v>
      </c>
      <c r="AA359" s="19">
        <v>45</v>
      </c>
      <c r="AB359" s="11" t="s">
        <v>24</v>
      </c>
      <c r="AC359" s="20">
        <v>36</v>
      </c>
      <c r="AD359" s="52" t="str">
        <f t="shared" ref="AD359" si="700">IF(OR(AA359&gt;36,AC359&gt;36),"",AA359*AC359/144)</f>
        <v/>
      </c>
      <c r="AE359" s="52">
        <f t="shared" ref="AE359" si="701">IF(OR(AA359&gt;36,AC359&gt;36),AA359*AC359/144,"")</f>
        <v>11.25</v>
      </c>
    </row>
    <row r="360" spans="1:31" ht="29" x14ac:dyDescent="0.35">
      <c r="A360" s="56" t="s">
        <v>794</v>
      </c>
      <c r="B360" s="54" t="s">
        <v>795</v>
      </c>
      <c r="C360" s="21" t="s">
        <v>72</v>
      </c>
      <c r="D360" s="35" t="s">
        <v>36</v>
      </c>
      <c r="E360" s="35" t="s">
        <v>37</v>
      </c>
      <c r="F360" s="21" t="s">
        <v>994</v>
      </c>
      <c r="G360" s="10">
        <v>24</v>
      </c>
      <c r="H360" s="11" t="s">
        <v>24</v>
      </c>
      <c r="I360" s="12">
        <v>24</v>
      </c>
      <c r="J360" s="52">
        <f>IF(OR(G360&gt;36,I360&gt;36),"",G360*I360/144)</f>
        <v>4</v>
      </c>
      <c r="K360" s="52" t="str">
        <f>IF(OR(G360&gt;36,I360&gt;36),G360*I360/144,"")</f>
        <v/>
      </c>
      <c r="L360" s="13">
        <v>24</v>
      </c>
      <c r="M360" s="11" t="s">
        <v>24</v>
      </c>
      <c r="N360" s="14">
        <v>24</v>
      </c>
      <c r="O360" s="52">
        <f>IF(OR(L360&gt;36,N360&gt;36),"",L360*N360/144)</f>
        <v>4</v>
      </c>
      <c r="P360" s="52" t="str">
        <f>IF(OR(L360&gt;36,N360&gt;36),L360*N360/144,"")</f>
        <v/>
      </c>
      <c r="Q360" s="15">
        <v>36</v>
      </c>
      <c r="R360" s="11" t="s">
        <v>24</v>
      </c>
      <c r="S360" s="16">
        <v>36</v>
      </c>
      <c r="T360" s="52">
        <f>IF(OR(Q360&gt;36,S360&gt;36),"",Q360*S360/144)</f>
        <v>9</v>
      </c>
      <c r="U360" s="52" t="str">
        <f>IF(OR(Q360&gt;36,S360&gt;36),Q360*S360/144,"")</f>
        <v/>
      </c>
      <c r="V360" s="17">
        <v>36</v>
      </c>
      <c r="W360" s="11" t="s">
        <v>24</v>
      </c>
      <c r="X360" s="18">
        <v>36</v>
      </c>
      <c r="Y360" s="52">
        <f>IF(OR(V360&gt;36,X360&gt;36),"",V360*X360/144)</f>
        <v>9</v>
      </c>
      <c r="Z360" s="52" t="str">
        <f>IF(OR(V360&gt;36,X360&gt;36),V360*X360/144,"")</f>
        <v/>
      </c>
      <c r="AA360" s="19">
        <v>36</v>
      </c>
      <c r="AB360" s="11" t="s">
        <v>24</v>
      </c>
      <c r="AC360" s="20">
        <v>36</v>
      </c>
      <c r="AD360" s="52">
        <f>IF(OR(AA360&gt;36,AC360&gt;36),"",AA360*AC360/144)</f>
        <v>9</v>
      </c>
      <c r="AE360" s="52" t="str">
        <f>IF(OR(AA360&gt;36,AC360&gt;36),AA360*AC360/144,"")</f>
        <v/>
      </c>
    </row>
    <row r="361" spans="1:31" ht="29" x14ac:dyDescent="0.35">
      <c r="A361" s="56" t="s">
        <v>796</v>
      </c>
      <c r="B361" s="54" t="s">
        <v>797</v>
      </c>
      <c r="C361" s="21" t="s">
        <v>72</v>
      </c>
      <c r="D361" s="35" t="s">
        <v>36</v>
      </c>
      <c r="E361" s="35" t="s">
        <v>37</v>
      </c>
      <c r="F361" s="21" t="s">
        <v>994</v>
      </c>
      <c r="G361" s="10">
        <v>30</v>
      </c>
      <c r="H361" s="11" t="s">
        <v>24</v>
      </c>
      <c r="I361" s="12">
        <v>24</v>
      </c>
      <c r="J361" s="52">
        <f t="shared" ref="J361" si="702">IF(OR(G361&gt;36,I361&gt;36),"",G361*I361/144)</f>
        <v>5</v>
      </c>
      <c r="K361" s="52" t="str">
        <f t="shared" ref="K361" si="703">IF(OR(G361&gt;36,I361&gt;36),G361*I361/144,"")</f>
        <v/>
      </c>
      <c r="L361" s="13">
        <v>30</v>
      </c>
      <c r="M361" s="11" t="s">
        <v>24</v>
      </c>
      <c r="N361" s="14">
        <v>24</v>
      </c>
      <c r="O361" s="52">
        <f t="shared" ref="O361" si="704">IF(OR(L361&gt;36,N361&gt;36),"",L361*N361/144)</f>
        <v>5</v>
      </c>
      <c r="P361" s="52" t="str">
        <f t="shared" ref="P361" si="705">IF(OR(L361&gt;36,N361&gt;36),L361*N361/144,"")</f>
        <v/>
      </c>
      <c r="Q361" s="15">
        <v>45</v>
      </c>
      <c r="R361" s="11" t="s">
        <v>24</v>
      </c>
      <c r="S361" s="16">
        <v>36</v>
      </c>
      <c r="T361" s="52" t="str">
        <f t="shared" ref="T361" si="706">IF(OR(Q361&gt;36,S361&gt;36),"",Q361*S361/144)</f>
        <v/>
      </c>
      <c r="U361" s="52">
        <f t="shared" ref="U361" si="707">IF(OR(Q361&gt;36,S361&gt;36),Q361*S361/144,"")</f>
        <v>11.25</v>
      </c>
      <c r="V361" s="17">
        <v>45</v>
      </c>
      <c r="W361" s="11" t="s">
        <v>24</v>
      </c>
      <c r="X361" s="18">
        <v>36</v>
      </c>
      <c r="Y361" s="52" t="str">
        <f t="shared" ref="Y361" si="708">IF(OR(V361&gt;36,X361&gt;36),"",V361*X361/144)</f>
        <v/>
      </c>
      <c r="Z361" s="52">
        <f t="shared" ref="Z361" si="709">IF(OR(V361&gt;36,X361&gt;36),V361*X361/144,"")</f>
        <v>11.25</v>
      </c>
      <c r="AA361" s="19">
        <v>45</v>
      </c>
      <c r="AB361" s="11" t="s">
        <v>24</v>
      </c>
      <c r="AC361" s="20">
        <v>36</v>
      </c>
      <c r="AD361" s="52" t="str">
        <f t="shared" ref="AD361" si="710">IF(OR(AA361&gt;36,AC361&gt;36),"",AA361*AC361/144)</f>
        <v/>
      </c>
      <c r="AE361" s="52">
        <f t="shared" ref="AE361" si="711">IF(OR(AA361&gt;36,AC361&gt;36),AA361*AC361/144,"")</f>
        <v>11.25</v>
      </c>
    </row>
    <row r="362" spans="1:31" x14ac:dyDescent="0.35">
      <c r="A362" s="40" t="s">
        <v>798</v>
      </c>
      <c r="B362" s="35" t="s">
        <v>799</v>
      </c>
      <c r="C362" s="21" t="s">
        <v>72</v>
      </c>
      <c r="D362" s="35" t="s">
        <v>36</v>
      </c>
      <c r="E362" s="35" t="s">
        <v>37</v>
      </c>
      <c r="F362" s="21" t="s">
        <v>994</v>
      </c>
      <c r="G362" s="10">
        <v>21</v>
      </c>
      <c r="H362" s="11" t="s">
        <v>24</v>
      </c>
      <c r="I362" s="12">
        <v>15</v>
      </c>
      <c r="J362" s="23">
        <f t="shared" si="642"/>
        <v>2.1875</v>
      </c>
      <c r="K362" s="23" t="str">
        <f t="shared" si="643"/>
        <v/>
      </c>
      <c r="L362" s="13">
        <v>21</v>
      </c>
      <c r="M362" s="11" t="s">
        <v>24</v>
      </c>
      <c r="N362" s="14">
        <v>15</v>
      </c>
      <c r="O362" s="23">
        <f t="shared" si="644"/>
        <v>2.1875</v>
      </c>
      <c r="P362" s="23" t="str">
        <f t="shared" si="645"/>
        <v/>
      </c>
      <c r="Q362" s="15">
        <v>30</v>
      </c>
      <c r="R362" s="11" t="s">
        <v>24</v>
      </c>
      <c r="S362" s="16">
        <v>21</v>
      </c>
      <c r="T362" s="23">
        <f t="shared" si="650"/>
        <v>4.375</v>
      </c>
      <c r="U362" s="23" t="str">
        <f t="shared" si="651"/>
        <v/>
      </c>
      <c r="V362" s="17">
        <v>30</v>
      </c>
      <c r="W362" s="11" t="s">
        <v>24</v>
      </c>
      <c r="X362" s="18">
        <v>21</v>
      </c>
      <c r="Y362" s="23">
        <f t="shared" si="648"/>
        <v>4.375</v>
      </c>
      <c r="Z362" s="23" t="str">
        <f t="shared" si="649"/>
        <v/>
      </c>
      <c r="AA362" s="19">
        <v>30</v>
      </c>
      <c r="AB362" s="11" t="s">
        <v>24</v>
      </c>
      <c r="AC362" s="20">
        <v>21</v>
      </c>
      <c r="AD362" s="23">
        <f t="shared" si="646"/>
        <v>4.375</v>
      </c>
      <c r="AE362" s="23" t="str">
        <f t="shared" si="647"/>
        <v/>
      </c>
    </row>
    <row r="363" spans="1:31" x14ac:dyDescent="0.35">
      <c r="A363" s="40" t="s">
        <v>800</v>
      </c>
      <c r="B363" s="35" t="s">
        <v>801</v>
      </c>
      <c r="C363" s="21" t="s">
        <v>72</v>
      </c>
      <c r="D363" s="35"/>
      <c r="E363" s="35"/>
      <c r="F363" s="21" t="s">
        <v>994</v>
      </c>
      <c r="G363" s="10">
        <v>60</v>
      </c>
      <c r="H363" s="11" t="s">
        <v>24</v>
      </c>
      <c r="I363" s="12">
        <v>48</v>
      </c>
      <c r="J363" s="23" t="str">
        <f t="shared" si="642"/>
        <v/>
      </c>
      <c r="K363" s="23">
        <f t="shared" si="643"/>
        <v>20</v>
      </c>
      <c r="L363" s="13">
        <v>60</v>
      </c>
      <c r="M363" s="11" t="s">
        <v>24</v>
      </c>
      <c r="N363" s="14">
        <v>48</v>
      </c>
      <c r="O363" s="23" t="str">
        <f t="shared" si="644"/>
        <v/>
      </c>
      <c r="P363" s="23">
        <f t="shared" si="645"/>
        <v>20</v>
      </c>
      <c r="Q363" s="15">
        <v>60</v>
      </c>
      <c r="R363" s="11" t="s">
        <v>24</v>
      </c>
      <c r="S363" s="16">
        <v>48</v>
      </c>
      <c r="T363" s="23" t="str">
        <f t="shared" si="650"/>
        <v/>
      </c>
      <c r="U363" s="23">
        <f t="shared" si="651"/>
        <v>20</v>
      </c>
      <c r="V363" s="17">
        <v>60</v>
      </c>
      <c r="W363" s="11" t="s">
        <v>24</v>
      </c>
      <c r="X363" s="18">
        <v>48</v>
      </c>
      <c r="Y363" s="23" t="str">
        <f t="shared" si="648"/>
        <v/>
      </c>
      <c r="Z363" s="23">
        <f t="shared" si="649"/>
        <v>20</v>
      </c>
      <c r="AA363" s="19" t="s">
        <v>25</v>
      </c>
      <c r="AB363" s="11" t="s">
        <v>24</v>
      </c>
      <c r="AC363" s="20" t="s">
        <v>25</v>
      </c>
      <c r="AD363" s="23"/>
      <c r="AE363" s="23"/>
    </row>
    <row r="364" spans="1:31" x14ac:dyDescent="0.35">
      <c r="A364" s="40" t="s">
        <v>805</v>
      </c>
      <c r="B364" s="35" t="s">
        <v>806</v>
      </c>
      <c r="C364" s="21" t="s">
        <v>72</v>
      </c>
      <c r="D364" s="35" t="s">
        <v>36</v>
      </c>
      <c r="E364" s="35" t="s">
        <v>37</v>
      </c>
      <c r="F364" s="21" t="s">
        <v>994</v>
      </c>
      <c r="G364" s="10">
        <v>24</v>
      </c>
      <c r="H364" s="11" t="s">
        <v>24</v>
      </c>
      <c r="I364" s="12">
        <v>12</v>
      </c>
      <c r="J364" s="23">
        <f t="shared" si="642"/>
        <v>2</v>
      </c>
      <c r="K364" s="23" t="str">
        <f t="shared" si="643"/>
        <v/>
      </c>
      <c r="L364" s="13">
        <v>24</v>
      </c>
      <c r="M364" s="11" t="s">
        <v>24</v>
      </c>
      <c r="N364" s="14">
        <v>12</v>
      </c>
      <c r="O364" s="23">
        <f t="shared" si="644"/>
        <v>2</v>
      </c>
      <c r="P364" s="23" t="str">
        <f t="shared" si="645"/>
        <v/>
      </c>
      <c r="Q364" s="15">
        <v>36</v>
      </c>
      <c r="R364" s="11" t="s">
        <v>24</v>
      </c>
      <c r="S364" s="16">
        <v>18</v>
      </c>
      <c r="T364" s="23">
        <f t="shared" si="650"/>
        <v>4.5</v>
      </c>
      <c r="U364" s="23" t="str">
        <f t="shared" si="651"/>
        <v/>
      </c>
      <c r="V364" s="17">
        <v>36</v>
      </c>
      <c r="W364" s="11" t="s">
        <v>24</v>
      </c>
      <c r="X364" s="18">
        <v>18</v>
      </c>
      <c r="Y364" s="23">
        <f t="shared" si="648"/>
        <v>4.5</v>
      </c>
      <c r="Z364" s="23" t="str">
        <f t="shared" si="649"/>
        <v/>
      </c>
      <c r="AA364" s="19">
        <v>36</v>
      </c>
      <c r="AB364" s="11" t="s">
        <v>24</v>
      </c>
      <c r="AC364" s="20">
        <v>18</v>
      </c>
      <c r="AD364" s="23">
        <f t="shared" si="646"/>
        <v>4.5</v>
      </c>
      <c r="AE364" s="23" t="str">
        <f t="shared" si="647"/>
        <v/>
      </c>
    </row>
    <row r="365" spans="1:31" x14ac:dyDescent="0.35">
      <c r="A365" s="40" t="s">
        <v>802</v>
      </c>
      <c r="B365" s="35" t="s">
        <v>807</v>
      </c>
      <c r="C365" s="21" t="s">
        <v>72</v>
      </c>
      <c r="D365" s="35" t="s">
        <v>36</v>
      </c>
      <c r="E365" s="35" t="s">
        <v>37</v>
      </c>
      <c r="F365" s="21" t="s">
        <v>994</v>
      </c>
      <c r="G365" s="10">
        <v>24</v>
      </c>
      <c r="H365" s="11" t="s">
        <v>24</v>
      </c>
      <c r="I365" s="12">
        <v>12</v>
      </c>
      <c r="J365" s="52">
        <f t="shared" ref="J365:J367" si="712">IF(OR(G365&gt;36,I365&gt;36),"",G365*I365/144)</f>
        <v>2</v>
      </c>
      <c r="K365" s="52" t="str">
        <f t="shared" ref="K365:K367" si="713">IF(OR(G365&gt;36,I365&gt;36),G365*I365/144,"")</f>
        <v/>
      </c>
      <c r="L365" s="13">
        <v>24</v>
      </c>
      <c r="M365" s="11" t="s">
        <v>24</v>
      </c>
      <c r="N365" s="14">
        <v>12</v>
      </c>
      <c r="O365" s="52">
        <f t="shared" ref="O365:O367" si="714">IF(OR(L365&gt;36,N365&gt;36),"",L365*N365/144)</f>
        <v>2</v>
      </c>
      <c r="P365" s="52" t="str">
        <f t="shared" ref="P365:P367" si="715">IF(OR(L365&gt;36,N365&gt;36),L365*N365/144,"")</f>
        <v/>
      </c>
      <c r="Q365" s="15">
        <v>36</v>
      </c>
      <c r="R365" s="11" t="s">
        <v>24</v>
      </c>
      <c r="S365" s="16">
        <v>18</v>
      </c>
      <c r="T365" s="52">
        <f t="shared" ref="T365:T367" si="716">IF(OR(Q365&gt;36,S365&gt;36),"",Q365*S365/144)</f>
        <v>4.5</v>
      </c>
      <c r="U365" s="52" t="str">
        <f t="shared" ref="U365:U367" si="717">IF(OR(Q365&gt;36,S365&gt;36),Q365*S365/144,"")</f>
        <v/>
      </c>
      <c r="V365" s="17">
        <v>36</v>
      </c>
      <c r="W365" s="11" t="s">
        <v>24</v>
      </c>
      <c r="X365" s="18">
        <v>18</v>
      </c>
      <c r="Y365" s="52">
        <f t="shared" ref="Y365:Y367" si="718">IF(OR(V365&gt;36,X365&gt;36),"",V365*X365/144)</f>
        <v>4.5</v>
      </c>
      <c r="Z365" s="52" t="str">
        <f t="shared" ref="Z365:Z367" si="719">IF(OR(V365&gt;36,X365&gt;36),V365*X365/144,"")</f>
        <v/>
      </c>
      <c r="AA365" s="19">
        <v>36</v>
      </c>
      <c r="AB365" s="11" t="s">
        <v>24</v>
      </c>
      <c r="AC365" s="20">
        <v>18</v>
      </c>
      <c r="AD365" s="52">
        <f t="shared" ref="AD365:AD367" si="720">IF(OR(AA365&gt;36,AC365&gt;36),"",AA365*AC365/144)</f>
        <v>4.5</v>
      </c>
      <c r="AE365" s="52" t="str">
        <f t="shared" ref="AE365:AE367" si="721">IF(OR(AA365&gt;36,AC365&gt;36),AA365*AC365/144,"")</f>
        <v/>
      </c>
    </row>
    <row r="366" spans="1:31" x14ac:dyDescent="0.35">
      <c r="A366" s="40" t="s">
        <v>803</v>
      </c>
      <c r="B366" s="35" t="s">
        <v>808</v>
      </c>
      <c r="C366" s="21" t="s">
        <v>72</v>
      </c>
      <c r="D366" s="35" t="s">
        <v>36</v>
      </c>
      <c r="E366" s="35" t="s">
        <v>37</v>
      </c>
      <c r="F366" s="21" t="s">
        <v>994</v>
      </c>
      <c r="G366" s="10">
        <v>24</v>
      </c>
      <c r="H366" s="11" t="s">
        <v>24</v>
      </c>
      <c r="I366" s="12">
        <v>12</v>
      </c>
      <c r="J366" s="52">
        <f t="shared" si="712"/>
        <v>2</v>
      </c>
      <c r="K366" s="52" t="str">
        <f t="shared" si="713"/>
        <v/>
      </c>
      <c r="L366" s="13">
        <v>24</v>
      </c>
      <c r="M366" s="11" t="s">
        <v>24</v>
      </c>
      <c r="N366" s="14">
        <v>12</v>
      </c>
      <c r="O366" s="52">
        <f t="shared" si="714"/>
        <v>2</v>
      </c>
      <c r="P366" s="52" t="str">
        <f t="shared" si="715"/>
        <v/>
      </c>
      <c r="Q366" s="15">
        <v>36</v>
      </c>
      <c r="R366" s="11" t="s">
        <v>24</v>
      </c>
      <c r="S366" s="16">
        <v>18</v>
      </c>
      <c r="T366" s="52">
        <f t="shared" si="716"/>
        <v>4.5</v>
      </c>
      <c r="U366" s="52" t="str">
        <f t="shared" si="717"/>
        <v/>
      </c>
      <c r="V366" s="17">
        <v>36</v>
      </c>
      <c r="W366" s="11" t="s">
        <v>24</v>
      </c>
      <c r="X366" s="18">
        <v>18</v>
      </c>
      <c r="Y366" s="52">
        <f t="shared" si="718"/>
        <v>4.5</v>
      </c>
      <c r="Z366" s="52" t="str">
        <f t="shared" si="719"/>
        <v/>
      </c>
      <c r="AA366" s="19">
        <v>36</v>
      </c>
      <c r="AB366" s="11" t="s">
        <v>24</v>
      </c>
      <c r="AC366" s="20">
        <v>18</v>
      </c>
      <c r="AD366" s="52">
        <f t="shared" si="720"/>
        <v>4.5</v>
      </c>
      <c r="AE366" s="52" t="str">
        <f t="shared" si="721"/>
        <v/>
      </c>
    </row>
    <row r="367" spans="1:31" x14ac:dyDescent="0.35">
      <c r="A367" s="40" t="s">
        <v>804</v>
      </c>
      <c r="B367" s="35" t="s">
        <v>809</v>
      </c>
      <c r="C367" s="21" t="s">
        <v>72</v>
      </c>
      <c r="D367" s="35" t="s">
        <v>36</v>
      </c>
      <c r="E367" s="35" t="s">
        <v>37</v>
      </c>
      <c r="F367" s="21" t="s">
        <v>994</v>
      </c>
      <c r="G367" s="10">
        <v>24</v>
      </c>
      <c r="H367" s="11" t="s">
        <v>24</v>
      </c>
      <c r="I367" s="12">
        <v>12</v>
      </c>
      <c r="J367" s="52">
        <f t="shared" si="712"/>
        <v>2</v>
      </c>
      <c r="K367" s="52" t="str">
        <f t="shared" si="713"/>
        <v/>
      </c>
      <c r="L367" s="13">
        <v>24</v>
      </c>
      <c r="M367" s="11" t="s">
        <v>24</v>
      </c>
      <c r="N367" s="14">
        <v>12</v>
      </c>
      <c r="O367" s="52">
        <f t="shared" si="714"/>
        <v>2</v>
      </c>
      <c r="P367" s="52" t="str">
        <f t="shared" si="715"/>
        <v/>
      </c>
      <c r="Q367" s="15">
        <v>36</v>
      </c>
      <c r="R367" s="11" t="s">
        <v>24</v>
      </c>
      <c r="S367" s="16">
        <v>18</v>
      </c>
      <c r="T367" s="52">
        <f t="shared" si="716"/>
        <v>4.5</v>
      </c>
      <c r="U367" s="52" t="str">
        <f t="shared" si="717"/>
        <v/>
      </c>
      <c r="V367" s="17">
        <v>36</v>
      </c>
      <c r="W367" s="11" t="s">
        <v>24</v>
      </c>
      <c r="X367" s="18">
        <v>18</v>
      </c>
      <c r="Y367" s="52">
        <f t="shared" si="718"/>
        <v>4.5</v>
      </c>
      <c r="Z367" s="52" t="str">
        <f t="shared" si="719"/>
        <v/>
      </c>
      <c r="AA367" s="19">
        <v>36</v>
      </c>
      <c r="AB367" s="11" t="s">
        <v>24</v>
      </c>
      <c r="AC367" s="20">
        <v>18</v>
      </c>
      <c r="AD367" s="52">
        <f t="shared" si="720"/>
        <v>4.5</v>
      </c>
      <c r="AE367" s="52" t="str">
        <f t="shared" si="721"/>
        <v/>
      </c>
    </row>
    <row r="368" spans="1:31" x14ac:dyDescent="0.35">
      <c r="A368" s="40" t="s">
        <v>810</v>
      </c>
      <c r="B368" s="35" t="s">
        <v>817</v>
      </c>
      <c r="C368" s="21" t="s">
        <v>72</v>
      </c>
      <c r="D368" s="35" t="s">
        <v>36</v>
      </c>
      <c r="E368" s="35" t="s">
        <v>37</v>
      </c>
      <c r="F368" s="21" t="s">
        <v>994</v>
      </c>
      <c r="G368" s="10">
        <v>24</v>
      </c>
      <c r="H368" s="11" t="s">
        <v>24</v>
      </c>
      <c r="I368" s="12">
        <v>12</v>
      </c>
      <c r="J368" s="52">
        <f t="shared" ref="J368:J374" si="722">IF(OR(G368&gt;36,I368&gt;36),"",G368*I368/144)</f>
        <v>2</v>
      </c>
      <c r="K368" s="52" t="str">
        <f t="shared" ref="K368:K374" si="723">IF(OR(G368&gt;36,I368&gt;36),G368*I368/144,"")</f>
        <v/>
      </c>
      <c r="L368" s="13">
        <v>24</v>
      </c>
      <c r="M368" s="11" t="s">
        <v>24</v>
      </c>
      <c r="N368" s="14">
        <v>12</v>
      </c>
      <c r="O368" s="52">
        <f t="shared" ref="O368:O374" si="724">IF(OR(L368&gt;36,N368&gt;36),"",L368*N368/144)</f>
        <v>2</v>
      </c>
      <c r="P368" s="52" t="str">
        <f t="shared" ref="P368:P374" si="725">IF(OR(L368&gt;36,N368&gt;36),L368*N368/144,"")</f>
        <v/>
      </c>
      <c r="Q368" s="15">
        <v>36</v>
      </c>
      <c r="R368" s="11" t="s">
        <v>24</v>
      </c>
      <c r="S368" s="16">
        <v>18</v>
      </c>
      <c r="T368" s="52">
        <f t="shared" ref="T368:T374" si="726">IF(OR(Q368&gt;36,S368&gt;36),"",Q368*S368/144)</f>
        <v>4.5</v>
      </c>
      <c r="U368" s="52" t="str">
        <f t="shared" ref="U368:U374" si="727">IF(OR(Q368&gt;36,S368&gt;36),Q368*S368/144,"")</f>
        <v/>
      </c>
      <c r="V368" s="17">
        <v>36</v>
      </c>
      <c r="W368" s="11" t="s">
        <v>24</v>
      </c>
      <c r="X368" s="18">
        <v>18</v>
      </c>
      <c r="Y368" s="52">
        <f t="shared" ref="Y368:Y374" si="728">IF(OR(V368&gt;36,X368&gt;36),"",V368*X368/144)</f>
        <v>4.5</v>
      </c>
      <c r="Z368" s="52" t="str">
        <f t="shared" ref="Z368:Z374" si="729">IF(OR(V368&gt;36,X368&gt;36),V368*X368/144,"")</f>
        <v/>
      </c>
      <c r="AA368" s="19">
        <v>36</v>
      </c>
      <c r="AB368" s="11" t="s">
        <v>24</v>
      </c>
      <c r="AC368" s="20">
        <v>18</v>
      </c>
      <c r="AD368" s="52">
        <f t="shared" ref="AD368:AD374" si="730">IF(OR(AA368&gt;36,AC368&gt;36),"",AA368*AC368/144)</f>
        <v>4.5</v>
      </c>
      <c r="AE368" s="52" t="str">
        <f t="shared" ref="AE368:AE374" si="731">IF(OR(AA368&gt;36,AC368&gt;36),AA368*AC368/144,"")</f>
        <v/>
      </c>
    </row>
    <row r="369" spans="1:31" x14ac:dyDescent="0.35">
      <c r="A369" s="40" t="s">
        <v>811</v>
      </c>
      <c r="B369" s="35" t="s">
        <v>818</v>
      </c>
      <c r="C369" s="21" t="s">
        <v>72</v>
      </c>
      <c r="D369" s="35" t="s">
        <v>36</v>
      </c>
      <c r="E369" s="35" t="s">
        <v>37</v>
      </c>
      <c r="F369" s="21" t="s">
        <v>994</v>
      </c>
      <c r="G369" s="10">
        <v>24</v>
      </c>
      <c r="H369" s="11" t="s">
        <v>24</v>
      </c>
      <c r="I369" s="12">
        <v>12</v>
      </c>
      <c r="J369" s="52">
        <f t="shared" si="722"/>
        <v>2</v>
      </c>
      <c r="K369" s="52" t="str">
        <f t="shared" si="723"/>
        <v/>
      </c>
      <c r="L369" s="13">
        <v>24</v>
      </c>
      <c r="M369" s="11" t="s">
        <v>24</v>
      </c>
      <c r="N369" s="14">
        <v>12</v>
      </c>
      <c r="O369" s="52">
        <f t="shared" si="724"/>
        <v>2</v>
      </c>
      <c r="P369" s="52" t="str">
        <f t="shared" si="725"/>
        <v/>
      </c>
      <c r="Q369" s="15">
        <v>36</v>
      </c>
      <c r="R369" s="11" t="s">
        <v>24</v>
      </c>
      <c r="S369" s="16">
        <v>18</v>
      </c>
      <c r="T369" s="52">
        <f t="shared" si="726"/>
        <v>4.5</v>
      </c>
      <c r="U369" s="52" t="str">
        <f t="shared" si="727"/>
        <v/>
      </c>
      <c r="V369" s="17">
        <v>36</v>
      </c>
      <c r="W369" s="11" t="s">
        <v>24</v>
      </c>
      <c r="X369" s="18">
        <v>18</v>
      </c>
      <c r="Y369" s="52">
        <f t="shared" si="728"/>
        <v>4.5</v>
      </c>
      <c r="Z369" s="52" t="str">
        <f t="shared" si="729"/>
        <v/>
      </c>
      <c r="AA369" s="19">
        <v>36</v>
      </c>
      <c r="AB369" s="11" t="s">
        <v>24</v>
      </c>
      <c r="AC369" s="20">
        <v>18</v>
      </c>
      <c r="AD369" s="52">
        <f t="shared" si="730"/>
        <v>4.5</v>
      </c>
      <c r="AE369" s="52" t="str">
        <f t="shared" si="731"/>
        <v/>
      </c>
    </row>
    <row r="370" spans="1:31" x14ac:dyDescent="0.35">
      <c r="A370" s="40" t="s">
        <v>812</v>
      </c>
      <c r="B370" s="35" t="s">
        <v>819</v>
      </c>
      <c r="C370" s="21" t="s">
        <v>72</v>
      </c>
      <c r="D370" s="35" t="s">
        <v>36</v>
      </c>
      <c r="E370" s="35" t="s">
        <v>37</v>
      </c>
      <c r="F370" s="21" t="s">
        <v>994</v>
      </c>
      <c r="G370" s="10">
        <v>24</v>
      </c>
      <c r="H370" s="11" t="s">
        <v>24</v>
      </c>
      <c r="I370" s="12">
        <v>12</v>
      </c>
      <c r="J370" s="52">
        <f t="shared" si="722"/>
        <v>2</v>
      </c>
      <c r="K370" s="52" t="str">
        <f t="shared" si="723"/>
        <v/>
      </c>
      <c r="L370" s="13">
        <v>24</v>
      </c>
      <c r="M370" s="11" t="s">
        <v>24</v>
      </c>
      <c r="N370" s="14">
        <v>12</v>
      </c>
      <c r="O370" s="52">
        <f t="shared" si="724"/>
        <v>2</v>
      </c>
      <c r="P370" s="52" t="str">
        <f t="shared" si="725"/>
        <v/>
      </c>
      <c r="Q370" s="15">
        <v>36</v>
      </c>
      <c r="R370" s="11" t="s">
        <v>24</v>
      </c>
      <c r="S370" s="16">
        <v>18</v>
      </c>
      <c r="T370" s="52">
        <f t="shared" si="726"/>
        <v>4.5</v>
      </c>
      <c r="U370" s="52" t="str">
        <f t="shared" si="727"/>
        <v/>
      </c>
      <c r="V370" s="17">
        <v>36</v>
      </c>
      <c r="W370" s="11" t="s">
        <v>24</v>
      </c>
      <c r="X370" s="18">
        <v>18</v>
      </c>
      <c r="Y370" s="52">
        <f t="shared" si="728"/>
        <v>4.5</v>
      </c>
      <c r="Z370" s="52" t="str">
        <f t="shared" si="729"/>
        <v/>
      </c>
      <c r="AA370" s="19">
        <v>36</v>
      </c>
      <c r="AB370" s="11" t="s">
        <v>24</v>
      </c>
      <c r="AC370" s="20">
        <v>18</v>
      </c>
      <c r="AD370" s="52">
        <f t="shared" si="730"/>
        <v>4.5</v>
      </c>
      <c r="AE370" s="52" t="str">
        <f t="shared" si="731"/>
        <v/>
      </c>
    </row>
    <row r="371" spans="1:31" x14ac:dyDescent="0.35">
      <c r="A371" s="40" t="s">
        <v>813</v>
      </c>
      <c r="B371" s="35" t="s">
        <v>820</v>
      </c>
      <c r="C371" s="21" t="s">
        <v>72</v>
      </c>
      <c r="D371" s="35" t="s">
        <v>36</v>
      </c>
      <c r="E371" s="35" t="s">
        <v>37</v>
      </c>
      <c r="F371" s="21" t="s">
        <v>994</v>
      </c>
      <c r="G371" s="10">
        <v>24</v>
      </c>
      <c r="H371" s="11" t="s">
        <v>24</v>
      </c>
      <c r="I371" s="12">
        <v>12</v>
      </c>
      <c r="J371" s="52">
        <f t="shared" si="722"/>
        <v>2</v>
      </c>
      <c r="K371" s="52" t="str">
        <f t="shared" si="723"/>
        <v/>
      </c>
      <c r="L371" s="13">
        <v>24</v>
      </c>
      <c r="M371" s="11" t="s">
        <v>24</v>
      </c>
      <c r="N371" s="14">
        <v>12</v>
      </c>
      <c r="O371" s="52">
        <f t="shared" si="724"/>
        <v>2</v>
      </c>
      <c r="P371" s="52" t="str">
        <f t="shared" si="725"/>
        <v/>
      </c>
      <c r="Q371" s="15">
        <v>36</v>
      </c>
      <c r="R371" s="11" t="s">
        <v>24</v>
      </c>
      <c r="S371" s="16">
        <v>18</v>
      </c>
      <c r="T371" s="52">
        <f t="shared" si="726"/>
        <v>4.5</v>
      </c>
      <c r="U371" s="52" t="str">
        <f t="shared" si="727"/>
        <v/>
      </c>
      <c r="V371" s="17">
        <v>36</v>
      </c>
      <c r="W371" s="11" t="s">
        <v>24</v>
      </c>
      <c r="X371" s="18">
        <v>18</v>
      </c>
      <c r="Y371" s="52">
        <f t="shared" si="728"/>
        <v>4.5</v>
      </c>
      <c r="Z371" s="52" t="str">
        <f t="shared" si="729"/>
        <v/>
      </c>
      <c r="AA371" s="19">
        <v>36</v>
      </c>
      <c r="AB371" s="11" t="s">
        <v>24</v>
      </c>
      <c r="AC371" s="20">
        <v>18</v>
      </c>
      <c r="AD371" s="52">
        <f t="shared" si="730"/>
        <v>4.5</v>
      </c>
      <c r="AE371" s="52" t="str">
        <f t="shared" si="731"/>
        <v/>
      </c>
    </row>
    <row r="372" spans="1:31" x14ac:dyDescent="0.35">
      <c r="A372" s="40" t="s">
        <v>814</v>
      </c>
      <c r="B372" s="35" t="s">
        <v>642</v>
      </c>
      <c r="C372" s="21" t="s">
        <v>72</v>
      </c>
      <c r="D372" s="35" t="s">
        <v>36</v>
      </c>
      <c r="E372" s="35" t="s">
        <v>37</v>
      </c>
      <c r="F372" s="21" t="s">
        <v>994</v>
      </c>
      <c r="G372" s="10">
        <v>24</v>
      </c>
      <c r="H372" s="11" t="s">
        <v>24</v>
      </c>
      <c r="I372" s="12">
        <v>12</v>
      </c>
      <c r="J372" s="52">
        <f t="shared" si="722"/>
        <v>2</v>
      </c>
      <c r="K372" s="52" t="str">
        <f t="shared" si="723"/>
        <v/>
      </c>
      <c r="L372" s="13">
        <v>24</v>
      </c>
      <c r="M372" s="11" t="s">
        <v>24</v>
      </c>
      <c r="N372" s="14">
        <v>12</v>
      </c>
      <c r="O372" s="52">
        <f t="shared" si="724"/>
        <v>2</v>
      </c>
      <c r="P372" s="52" t="str">
        <f t="shared" si="725"/>
        <v/>
      </c>
      <c r="Q372" s="15">
        <v>36</v>
      </c>
      <c r="R372" s="11" t="s">
        <v>24</v>
      </c>
      <c r="S372" s="16">
        <v>18</v>
      </c>
      <c r="T372" s="52">
        <f t="shared" si="726"/>
        <v>4.5</v>
      </c>
      <c r="U372" s="52" t="str">
        <f t="shared" si="727"/>
        <v/>
      </c>
      <c r="V372" s="17">
        <v>36</v>
      </c>
      <c r="W372" s="11" t="s">
        <v>24</v>
      </c>
      <c r="X372" s="18">
        <v>18</v>
      </c>
      <c r="Y372" s="52">
        <f t="shared" si="728"/>
        <v>4.5</v>
      </c>
      <c r="Z372" s="52" t="str">
        <f t="shared" si="729"/>
        <v/>
      </c>
      <c r="AA372" s="19">
        <v>36</v>
      </c>
      <c r="AB372" s="11" t="s">
        <v>24</v>
      </c>
      <c r="AC372" s="20">
        <v>18</v>
      </c>
      <c r="AD372" s="52">
        <f t="shared" si="730"/>
        <v>4.5</v>
      </c>
      <c r="AE372" s="52" t="str">
        <f t="shared" si="731"/>
        <v/>
      </c>
    </row>
    <row r="373" spans="1:31" x14ac:dyDescent="0.35">
      <c r="A373" s="40" t="s">
        <v>815</v>
      </c>
      <c r="B373" s="35" t="s">
        <v>821</v>
      </c>
      <c r="C373" s="21" t="s">
        <v>72</v>
      </c>
      <c r="D373" s="35" t="s">
        <v>36</v>
      </c>
      <c r="E373" s="35" t="s">
        <v>37</v>
      </c>
      <c r="F373" s="21" t="s">
        <v>994</v>
      </c>
      <c r="G373" s="10">
        <v>24</v>
      </c>
      <c r="H373" s="11" t="s">
        <v>24</v>
      </c>
      <c r="I373" s="12">
        <v>12</v>
      </c>
      <c r="J373" s="52">
        <f t="shared" si="722"/>
        <v>2</v>
      </c>
      <c r="K373" s="52" t="str">
        <f t="shared" si="723"/>
        <v/>
      </c>
      <c r="L373" s="13">
        <v>24</v>
      </c>
      <c r="M373" s="11" t="s">
        <v>24</v>
      </c>
      <c r="N373" s="14">
        <v>12</v>
      </c>
      <c r="O373" s="52">
        <f t="shared" si="724"/>
        <v>2</v>
      </c>
      <c r="P373" s="52" t="str">
        <f t="shared" si="725"/>
        <v/>
      </c>
      <c r="Q373" s="15">
        <v>36</v>
      </c>
      <c r="R373" s="11" t="s">
        <v>24</v>
      </c>
      <c r="S373" s="16">
        <v>18</v>
      </c>
      <c r="T373" s="52">
        <f t="shared" si="726"/>
        <v>4.5</v>
      </c>
      <c r="U373" s="52" t="str">
        <f t="shared" si="727"/>
        <v/>
      </c>
      <c r="V373" s="17">
        <v>36</v>
      </c>
      <c r="W373" s="11" t="s">
        <v>24</v>
      </c>
      <c r="X373" s="18">
        <v>18</v>
      </c>
      <c r="Y373" s="52">
        <f t="shared" si="728"/>
        <v>4.5</v>
      </c>
      <c r="Z373" s="52" t="str">
        <f t="shared" si="729"/>
        <v/>
      </c>
      <c r="AA373" s="19">
        <v>36</v>
      </c>
      <c r="AB373" s="11" t="s">
        <v>24</v>
      </c>
      <c r="AC373" s="20">
        <v>18</v>
      </c>
      <c r="AD373" s="52">
        <f t="shared" si="730"/>
        <v>4.5</v>
      </c>
      <c r="AE373" s="52" t="str">
        <f t="shared" si="731"/>
        <v/>
      </c>
    </row>
    <row r="374" spans="1:31" x14ac:dyDescent="0.35">
      <c r="A374" s="40" t="s">
        <v>816</v>
      </c>
      <c r="B374" s="35" t="s">
        <v>822</v>
      </c>
      <c r="C374" s="21" t="s">
        <v>72</v>
      </c>
      <c r="D374" s="35" t="s">
        <v>36</v>
      </c>
      <c r="E374" s="35" t="s">
        <v>37</v>
      </c>
      <c r="F374" s="21" t="s">
        <v>994</v>
      </c>
      <c r="G374" s="10">
        <v>24</v>
      </c>
      <c r="H374" s="11" t="s">
        <v>24</v>
      </c>
      <c r="I374" s="12">
        <v>12</v>
      </c>
      <c r="J374" s="52">
        <f t="shared" si="722"/>
        <v>2</v>
      </c>
      <c r="K374" s="52" t="str">
        <f t="shared" si="723"/>
        <v/>
      </c>
      <c r="L374" s="13">
        <v>24</v>
      </c>
      <c r="M374" s="11" t="s">
        <v>24</v>
      </c>
      <c r="N374" s="14">
        <v>12</v>
      </c>
      <c r="O374" s="52">
        <f t="shared" si="724"/>
        <v>2</v>
      </c>
      <c r="P374" s="52" t="str">
        <f t="shared" si="725"/>
        <v/>
      </c>
      <c r="Q374" s="15">
        <v>36</v>
      </c>
      <c r="R374" s="11" t="s">
        <v>24</v>
      </c>
      <c r="S374" s="16">
        <v>18</v>
      </c>
      <c r="T374" s="52">
        <f t="shared" si="726"/>
        <v>4.5</v>
      </c>
      <c r="U374" s="52" t="str">
        <f t="shared" si="727"/>
        <v/>
      </c>
      <c r="V374" s="17">
        <v>36</v>
      </c>
      <c r="W374" s="11" t="s">
        <v>24</v>
      </c>
      <c r="X374" s="18">
        <v>18</v>
      </c>
      <c r="Y374" s="52">
        <f t="shared" si="728"/>
        <v>4.5</v>
      </c>
      <c r="Z374" s="52" t="str">
        <f t="shared" si="729"/>
        <v/>
      </c>
      <c r="AA374" s="19">
        <v>36</v>
      </c>
      <c r="AB374" s="11" t="s">
        <v>24</v>
      </c>
      <c r="AC374" s="20">
        <v>18</v>
      </c>
      <c r="AD374" s="52">
        <f t="shared" si="730"/>
        <v>4.5</v>
      </c>
      <c r="AE374" s="52" t="str">
        <f t="shared" si="731"/>
        <v/>
      </c>
    </row>
    <row r="375" spans="1:31" x14ac:dyDescent="0.35">
      <c r="A375" s="40" t="s">
        <v>823</v>
      </c>
      <c r="B375" s="35" t="s">
        <v>825</v>
      </c>
      <c r="C375" s="21" t="s">
        <v>72</v>
      </c>
      <c r="D375" s="35" t="s">
        <v>36</v>
      </c>
      <c r="E375" s="35" t="s">
        <v>37</v>
      </c>
      <c r="F375" s="21" t="s">
        <v>994</v>
      </c>
      <c r="G375" s="10">
        <v>24</v>
      </c>
      <c r="H375" s="11" t="s">
        <v>24</v>
      </c>
      <c r="I375" s="12">
        <v>12</v>
      </c>
      <c r="J375" s="52">
        <f t="shared" ref="J375:J377" si="732">IF(OR(G375&gt;36,I375&gt;36),"",G375*I375/144)</f>
        <v>2</v>
      </c>
      <c r="K375" s="52" t="str">
        <f t="shared" ref="K375:K377" si="733">IF(OR(G375&gt;36,I375&gt;36),G375*I375/144,"")</f>
        <v/>
      </c>
      <c r="L375" s="13">
        <v>24</v>
      </c>
      <c r="M375" s="11" t="s">
        <v>24</v>
      </c>
      <c r="N375" s="14">
        <v>12</v>
      </c>
      <c r="O375" s="52">
        <f t="shared" ref="O375:O377" si="734">IF(OR(L375&gt;36,N375&gt;36),"",L375*N375/144)</f>
        <v>2</v>
      </c>
      <c r="P375" s="52" t="str">
        <f t="shared" ref="P375:P377" si="735">IF(OR(L375&gt;36,N375&gt;36),L375*N375/144,"")</f>
        <v/>
      </c>
      <c r="Q375" s="15">
        <v>36</v>
      </c>
      <c r="R375" s="11" t="s">
        <v>24</v>
      </c>
      <c r="S375" s="16">
        <v>18</v>
      </c>
      <c r="T375" s="52">
        <f t="shared" ref="T375:T377" si="736">IF(OR(Q375&gt;36,S375&gt;36),"",Q375*S375/144)</f>
        <v>4.5</v>
      </c>
      <c r="U375" s="52" t="str">
        <f t="shared" ref="U375:U377" si="737">IF(OR(Q375&gt;36,S375&gt;36),Q375*S375/144,"")</f>
        <v/>
      </c>
      <c r="V375" s="17">
        <v>36</v>
      </c>
      <c r="W375" s="11" t="s">
        <v>24</v>
      </c>
      <c r="X375" s="18">
        <v>18</v>
      </c>
      <c r="Y375" s="52">
        <f t="shared" ref="Y375:Y377" si="738">IF(OR(V375&gt;36,X375&gt;36),"",V375*X375/144)</f>
        <v>4.5</v>
      </c>
      <c r="Z375" s="52" t="str">
        <f t="shared" ref="Z375:Z377" si="739">IF(OR(V375&gt;36,X375&gt;36),V375*X375/144,"")</f>
        <v/>
      </c>
      <c r="AA375" s="19">
        <v>36</v>
      </c>
      <c r="AB375" s="11" t="s">
        <v>24</v>
      </c>
      <c r="AC375" s="20">
        <v>18</v>
      </c>
      <c r="AD375" s="52">
        <f t="shared" ref="AD375:AD377" si="740">IF(OR(AA375&gt;36,AC375&gt;36),"",AA375*AC375/144)</f>
        <v>4.5</v>
      </c>
      <c r="AE375" s="52" t="str">
        <f t="shared" ref="AE375:AE377" si="741">IF(OR(AA375&gt;36,AC375&gt;36),AA375*AC375/144,"")</f>
        <v/>
      </c>
    </row>
    <row r="376" spans="1:31" x14ac:dyDescent="0.35">
      <c r="A376" s="40" t="s">
        <v>824</v>
      </c>
      <c r="B376" s="35" t="s">
        <v>826</v>
      </c>
      <c r="C376" s="21" t="s">
        <v>72</v>
      </c>
      <c r="D376" s="35" t="s">
        <v>36</v>
      </c>
      <c r="E376" s="35" t="s">
        <v>37</v>
      </c>
      <c r="F376" s="21" t="s">
        <v>994</v>
      </c>
      <c r="G376" s="10">
        <v>24</v>
      </c>
      <c r="H376" s="11" t="s">
        <v>24</v>
      </c>
      <c r="I376" s="12">
        <v>12</v>
      </c>
      <c r="J376" s="52">
        <f t="shared" si="732"/>
        <v>2</v>
      </c>
      <c r="K376" s="52" t="str">
        <f t="shared" si="733"/>
        <v/>
      </c>
      <c r="L376" s="13">
        <v>24</v>
      </c>
      <c r="M376" s="11" t="s">
        <v>24</v>
      </c>
      <c r="N376" s="14">
        <v>12</v>
      </c>
      <c r="O376" s="52">
        <f t="shared" si="734"/>
        <v>2</v>
      </c>
      <c r="P376" s="52" t="str">
        <f t="shared" si="735"/>
        <v/>
      </c>
      <c r="Q376" s="15">
        <v>36</v>
      </c>
      <c r="R376" s="11" t="s">
        <v>24</v>
      </c>
      <c r="S376" s="16">
        <v>18</v>
      </c>
      <c r="T376" s="52">
        <f t="shared" si="736"/>
        <v>4.5</v>
      </c>
      <c r="U376" s="52" t="str">
        <f t="shared" si="737"/>
        <v/>
      </c>
      <c r="V376" s="17">
        <v>36</v>
      </c>
      <c r="W376" s="11" t="s">
        <v>24</v>
      </c>
      <c r="X376" s="18">
        <v>18</v>
      </c>
      <c r="Y376" s="52">
        <f t="shared" si="738"/>
        <v>4.5</v>
      </c>
      <c r="Z376" s="52" t="str">
        <f t="shared" si="739"/>
        <v/>
      </c>
      <c r="AA376" s="19">
        <v>36</v>
      </c>
      <c r="AB376" s="11" t="s">
        <v>24</v>
      </c>
      <c r="AC376" s="20">
        <v>18</v>
      </c>
      <c r="AD376" s="52">
        <f t="shared" si="740"/>
        <v>4.5</v>
      </c>
      <c r="AE376" s="52" t="str">
        <f t="shared" si="741"/>
        <v/>
      </c>
    </row>
    <row r="377" spans="1:31" x14ac:dyDescent="0.35">
      <c r="A377" s="40" t="s">
        <v>827</v>
      </c>
      <c r="B377" s="35" t="s">
        <v>828</v>
      </c>
      <c r="C377" s="21" t="s">
        <v>72</v>
      </c>
      <c r="D377" s="35" t="s">
        <v>36</v>
      </c>
      <c r="E377" s="35" t="s">
        <v>37</v>
      </c>
      <c r="F377" s="21" t="s">
        <v>994</v>
      </c>
      <c r="G377" s="10">
        <v>24</v>
      </c>
      <c r="H377" s="11" t="s">
        <v>24</v>
      </c>
      <c r="I377" s="12">
        <v>12</v>
      </c>
      <c r="J377" s="52">
        <f t="shared" si="732"/>
        <v>2</v>
      </c>
      <c r="K377" s="52" t="str">
        <f t="shared" si="733"/>
        <v/>
      </c>
      <c r="L377" s="13">
        <v>24</v>
      </c>
      <c r="M377" s="11" t="s">
        <v>24</v>
      </c>
      <c r="N377" s="14">
        <v>12</v>
      </c>
      <c r="O377" s="52">
        <f t="shared" si="734"/>
        <v>2</v>
      </c>
      <c r="P377" s="52" t="str">
        <f t="shared" si="735"/>
        <v/>
      </c>
      <c r="Q377" s="15">
        <v>36</v>
      </c>
      <c r="R377" s="11" t="s">
        <v>24</v>
      </c>
      <c r="S377" s="16">
        <v>18</v>
      </c>
      <c r="T377" s="52">
        <f t="shared" si="736"/>
        <v>4.5</v>
      </c>
      <c r="U377" s="52" t="str">
        <f t="shared" si="737"/>
        <v/>
      </c>
      <c r="V377" s="17">
        <v>36</v>
      </c>
      <c r="W377" s="11" t="s">
        <v>24</v>
      </c>
      <c r="X377" s="18">
        <v>18</v>
      </c>
      <c r="Y377" s="52">
        <f t="shared" si="738"/>
        <v>4.5</v>
      </c>
      <c r="Z377" s="52" t="str">
        <f t="shared" si="739"/>
        <v/>
      </c>
      <c r="AA377" s="19">
        <v>36</v>
      </c>
      <c r="AB377" s="11" t="s">
        <v>24</v>
      </c>
      <c r="AC377" s="20">
        <v>18</v>
      </c>
      <c r="AD377" s="52">
        <f t="shared" si="740"/>
        <v>4.5</v>
      </c>
      <c r="AE377" s="52" t="str">
        <f t="shared" si="741"/>
        <v/>
      </c>
    </row>
    <row r="378" spans="1:31" x14ac:dyDescent="0.35">
      <c r="A378" s="40" t="s">
        <v>839</v>
      </c>
      <c r="B378" s="35" t="s">
        <v>840</v>
      </c>
      <c r="C378" s="21" t="s">
        <v>72</v>
      </c>
      <c r="D378" s="35" t="s">
        <v>36</v>
      </c>
      <c r="E378" s="35" t="s">
        <v>37</v>
      </c>
      <c r="F378" s="21" t="s">
        <v>994</v>
      </c>
      <c r="G378" s="10">
        <v>21</v>
      </c>
      <c r="H378" s="11" t="s">
        <v>24</v>
      </c>
      <c r="I378" s="12">
        <v>15</v>
      </c>
      <c r="J378" s="23">
        <f t="shared" si="642"/>
        <v>2.1875</v>
      </c>
      <c r="K378" s="23" t="str">
        <f t="shared" si="643"/>
        <v/>
      </c>
      <c r="L378" s="13">
        <v>21</v>
      </c>
      <c r="M378" s="11" t="s">
        <v>24</v>
      </c>
      <c r="N378" s="14">
        <v>15</v>
      </c>
      <c r="O378" s="23">
        <f t="shared" si="644"/>
        <v>2.1875</v>
      </c>
      <c r="P378" s="23" t="str">
        <f t="shared" si="645"/>
        <v/>
      </c>
      <c r="Q378" s="15">
        <v>30</v>
      </c>
      <c r="R378" s="11" t="s">
        <v>24</v>
      </c>
      <c r="S378" s="16">
        <v>21</v>
      </c>
      <c r="T378" s="23">
        <f t="shared" si="650"/>
        <v>4.375</v>
      </c>
      <c r="U378" s="23" t="str">
        <f t="shared" si="651"/>
        <v/>
      </c>
      <c r="V378" s="17">
        <v>30</v>
      </c>
      <c r="W378" s="11" t="s">
        <v>24</v>
      </c>
      <c r="X378" s="18">
        <v>21</v>
      </c>
      <c r="Y378" s="23">
        <f t="shared" si="648"/>
        <v>4.375</v>
      </c>
      <c r="Z378" s="23" t="str">
        <f t="shared" si="649"/>
        <v/>
      </c>
      <c r="AA378" s="19">
        <v>30</v>
      </c>
      <c r="AB378" s="11" t="s">
        <v>24</v>
      </c>
      <c r="AC378" s="20">
        <v>21</v>
      </c>
      <c r="AD378" s="52">
        <f t="shared" ref="AD378:AD382" si="742">IF(OR(AA378&gt;36,AC378&gt;36),"",AA378*AC378/144)</f>
        <v>4.375</v>
      </c>
      <c r="AE378" s="52" t="str">
        <f t="shared" ref="AE378:AE382" si="743">IF(OR(AA378&gt;36,AC378&gt;36),AA378*AC378/144,"")</f>
        <v/>
      </c>
    </row>
    <row r="379" spans="1:31" x14ac:dyDescent="0.35">
      <c r="A379" s="40" t="s">
        <v>836</v>
      </c>
      <c r="B379" s="35" t="s">
        <v>841</v>
      </c>
      <c r="C379" s="21" t="s">
        <v>72</v>
      </c>
      <c r="D379" s="35" t="s">
        <v>36</v>
      </c>
      <c r="E379" s="35" t="s">
        <v>37</v>
      </c>
      <c r="F379" s="21" t="s">
        <v>994</v>
      </c>
      <c r="G379" s="10">
        <v>21</v>
      </c>
      <c r="H379" s="11" t="s">
        <v>24</v>
      </c>
      <c r="I379" s="12">
        <v>15</v>
      </c>
      <c r="J379" s="52">
        <f t="shared" ref="J379:J382" si="744">IF(OR(G379&gt;36,I379&gt;36),"",G379*I379/144)</f>
        <v>2.1875</v>
      </c>
      <c r="K379" s="52" t="str">
        <f t="shared" ref="K379:K382" si="745">IF(OR(G379&gt;36,I379&gt;36),G379*I379/144,"")</f>
        <v/>
      </c>
      <c r="L379" s="13">
        <v>21</v>
      </c>
      <c r="M379" s="11" t="s">
        <v>24</v>
      </c>
      <c r="N379" s="14">
        <v>15</v>
      </c>
      <c r="O379" s="52">
        <f t="shared" ref="O379:O382" si="746">IF(OR(L379&gt;36,N379&gt;36),"",L379*N379/144)</f>
        <v>2.1875</v>
      </c>
      <c r="P379" s="52" t="str">
        <f t="shared" ref="P379:P382" si="747">IF(OR(L379&gt;36,N379&gt;36),L379*N379/144,"")</f>
        <v/>
      </c>
      <c r="Q379" s="15">
        <v>30</v>
      </c>
      <c r="R379" s="11" t="s">
        <v>24</v>
      </c>
      <c r="S379" s="16">
        <v>21</v>
      </c>
      <c r="T379" s="52">
        <f t="shared" ref="T379:T382" si="748">IF(OR(Q379&gt;36,S379&gt;36),"",Q379*S379/144)</f>
        <v>4.375</v>
      </c>
      <c r="U379" s="52" t="str">
        <f t="shared" ref="U379:U382" si="749">IF(OR(Q379&gt;36,S379&gt;36),Q379*S379/144,"")</f>
        <v/>
      </c>
      <c r="V379" s="17">
        <v>30</v>
      </c>
      <c r="W379" s="11" t="s">
        <v>24</v>
      </c>
      <c r="X379" s="18">
        <v>21</v>
      </c>
      <c r="Y379" s="52">
        <f t="shared" ref="Y379:Y382" si="750">IF(OR(V379&gt;36,X379&gt;36),"",V379*X379/144)</f>
        <v>4.375</v>
      </c>
      <c r="Z379" s="52" t="str">
        <f t="shared" ref="Z379:Z382" si="751">IF(OR(V379&gt;36,X379&gt;36),V379*X379/144,"")</f>
        <v/>
      </c>
      <c r="AA379" s="19">
        <v>30</v>
      </c>
      <c r="AB379" s="11" t="s">
        <v>24</v>
      </c>
      <c r="AC379" s="20">
        <v>21</v>
      </c>
      <c r="AD379" s="52">
        <f t="shared" si="742"/>
        <v>4.375</v>
      </c>
      <c r="AE379" s="52" t="str">
        <f t="shared" si="743"/>
        <v/>
      </c>
    </row>
    <row r="380" spans="1:31" ht="29" x14ac:dyDescent="0.35">
      <c r="A380" s="40" t="s">
        <v>837</v>
      </c>
      <c r="B380" s="35" t="s">
        <v>842</v>
      </c>
      <c r="C380" s="21" t="s">
        <v>72</v>
      </c>
      <c r="D380" s="35" t="s">
        <v>36</v>
      </c>
      <c r="E380" s="35" t="s">
        <v>37</v>
      </c>
      <c r="F380" s="21" t="s">
        <v>994</v>
      </c>
      <c r="G380" s="10">
        <v>21</v>
      </c>
      <c r="H380" s="11" t="s">
        <v>24</v>
      </c>
      <c r="I380" s="12">
        <v>15</v>
      </c>
      <c r="J380" s="52">
        <f t="shared" si="744"/>
        <v>2.1875</v>
      </c>
      <c r="K380" s="52" t="str">
        <f t="shared" si="745"/>
        <v/>
      </c>
      <c r="L380" s="13">
        <v>21</v>
      </c>
      <c r="M380" s="11" t="s">
        <v>24</v>
      </c>
      <c r="N380" s="14">
        <v>15</v>
      </c>
      <c r="O380" s="52">
        <f t="shared" si="746"/>
        <v>2.1875</v>
      </c>
      <c r="P380" s="52" t="str">
        <f t="shared" si="747"/>
        <v/>
      </c>
      <c r="Q380" s="15">
        <v>30</v>
      </c>
      <c r="R380" s="11" t="s">
        <v>24</v>
      </c>
      <c r="S380" s="16">
        <v>21</v>
      </c>
      <c r="T380" s="52">
        <f t="shared" si="748"/>
        <v>4.375</v>
      </c>
      <c r="U380" s="52" t="str">
        <f t="shared" si="749"/>
        <v/>
      </c>
      <c r="V380" s="17">
        <v>30</v>
      </c>
      <c r="W380" s="11" t="s">
        <v>24</v>
      </c>
      <c r="X380" s="18">
        <v>21</v>
      </c>
      <c r="Y380" s="52">
        <f t="shared" si="750"/>
        <v>4.375</v>
      </c>
      <c r="Z380" s="52" t="str">
        <f t="shared" si="751"/>
        <v/>
      </c>
      <c r="AA380" s="19">
        <v>30</v>
      </c>
      <c r="AB380" s="11" t="s">
        <v>24</v>
      </c>
      <c r="AC380" s="20">
        <v>21</v>
      </c>
      <c r="AD380" s="52">
        <f t="shared" si="742"/>
        <v>4.375</v>
      </c>
      <c r="AE380" s="52" t="str">
        <f t="shared" si="743"/>
        <v/>
      </c>
    </row>
    <row r="381" spans="1:31" ht="29" x14ac:dyDescent="0.35">
      <c r="A381" s="40" t="s">
        <v>838</v>
      </c>
      <c r="B381" s="35" t="s">
        <v>843</v>
      </c>
      <c r="C381" s="21" t="s">
        <v>72</v>
      </c>
      <c r="D381" s="35" t="s">
        <v>36</v>
      </c>
      <c r="E381" s="35" t="s">
        <v>37</v>
      </c>
      <c r="F381" s="21" t="s">
        <v>994</v>
      </c>
      <c r="G381" s="10">
        <v>21</v>
      </c>
      <c r="H381" s="11" t="s">
        <v>24</v>
      </c>
      <c r="I381" s="12">
        <v>15</v>
      </c>
      <c r="J381" s="52">
        <f t="shared" si="744"/>
        <v>2.1875</v>
      </c>
      <c r="K381" s="52" t="str">
        <f t="shared" si="745"/>
        <v/>
      </c>
      <c r="L381" s="13">
        <v>21</v>
      </c>
      <c r="M381" s="11" t="s">
        <v>24</v>
      </c>
      <c r="N381" s="14">
        <v>15</v>
      </c>
      <c r="O381" s="52">
        <f t="shared" si="746"/>
        <v>2.1875</v>
      </c>
      <c r="P381" s="52" t="str">
        <f t="shared" si="747"/>
        <v/>
      </c>
      <c r="Q381" s="15">
        <v>30</v>
      </c>
      <c r="R381" s="11" t="s">
        <v>24</v>
      </c>
      <c r="S381" s="16">
        <v>21</v>
      </c>
      <c r="T381" s="52">
        <f t="shared" si="748"/>
        <v>4.375</v>
      </c>
      <c r="U381" s="52" t="str">
        <f t="shared" si="749"/>
        <v/>
      </c>
      <c r="V381" s="17">
        <v>30</v>
      </c>
      <c r="W381" s="11" t="s">
        <v>24</v>
      </c>
      <c r="X381" s="18">
        <v>21</v>
      </c>
      <c r="Y381" s="52">
        <f t="shared" si="750"/>
        <v>4.375</v>
      </c>
      <c r="Z381" s="52" t="str">
        <f t="shared" si="751"/>
        <v/>
      </c>
      <c r="AA381" s="19">
        <v>30</v>
      </c>
      <c r="AB381" s="11" t="s">
        <v>24</v>
      </c>
      <c r="AC381" s="20">
        <v>21</v>
      </c>
      <c r="AD381" s="52">
        <f t="shared" si="742"/>
        <v>4.375</v>
      </c>
      <c r="AE381" s="52" t="str">
        <f t="shared" si="743"/>
        <v/>
      </c>
    </row>
    <row r="382" spans="1:31" ht="29" x14ac:dyDescent="0.35">
      <c r="A382" s="40" t="s">
        <v>829</v>
      </c>
      <c r="B382" s="35" t="s">
        <v>835</v>
      </c>
      <c r="C382" s="21" t="s">
        <v>72</v>
      </c>
      <c r="D382" s="35" t="s">
        <v>36</v>
      </c>
      <c r="E382" s="35" t="s">
        <v>37</v>
      </c>
      <c r="F382" s="21" t="s">
        <v>994</v>
      </c>
      <c r="G382" s="10">
        <v>21</v>
      </c>
      <c r="H382" s="11" t="s">
        <v>24</v>
      </c>
      <c r="I382" s="12">
        <v>15</v>
      </c>
      <c r="J382" s="52">
        <f t="shared" si="744"/>
        <v>2.1875</v>
      </c>
      <c r="K382" s="52" t="str">
        <f t="shared" si="745"/>
        <v/>
      </c>
      <c r="L382" s="13">
        <v>21</v>
      </c>
      <c r="M382" s="11" t="s">
        <v>24</v>
      </c>
      <c r="N382" s="14">
        <v>15</v>
      </c>
      <c r="O382" s="52">
        <f t="shared" si="746"/>
        <v>2.1875</v>
      </c>
      <c r="P382" s="52" t="str">
        <f t="shared" si="747"/>
        <v/>
      </c>
      <c r="Q382" s="15">
        <v>30</v>
      </c>
      <c r="R382" s="11" t="s">
        <v>24</v>
      </c>
      <c r="S382" s="16">
        <v>21</v>
      </c>
      <c r="T382" s="52">
        <f t="shared" si="748"/>
        <v>4.375</v>
      </c>
      <c r="U382" s="52" t="str">
        <f t="shared" si="749"/>
        <v/>
      </c>
      <c r="V382" s="17">
        <v>30</v>
      </c>
      <c r="W382" s="11" t="s">
        <v>24</v>
      </c>
      <c r="X382" s="18">
        <v>21</v>
      </c>
      <c r="Y382" s="52">
        <f t="shared" si="750"/>
        <v>4.375</v>
      </c>
      <c r="Z382" s="52" t="str">
        <f t="shared" si="751"/>
        <v/>
      </c>
      <c r="AA382" s="19">
        <v>30</v>
      </c>
      <c r="AB382" s="11" t="s">
        <v>24</v>
      </c>
      <c r="AC382" s="20">
        <v>21</v>
      </c>
      <c r="AD382" s="52">
        <f t="shared" si="742"/>
        <v>4.375</v>
      </c>
      <c r="AE382" s="52" t="str">
        <f t="shared" si="743"/>
        <v/>
      </c>
    </row>
    <row r="383" spans="1:31" x14ac:dyDescent="0.35">
      <c r="A383" s="40" t="s">
        <v>830</v>
      </c>
      <c r="B383" s="35" t="s">
        <v>142</v>
      </c>
      <c r="C383" s="21" t="s">
        <v>72</v>
      </c>
      <c r="D383" s="35" t="s">
        <v>36</v>
      </c>
      <c r="E383" s="35" t="s">
        <v>37</v>
      </c>
      <c r="F383" s="21" t="s">
        <v>994</v>
      </c>
      <c r="G383" s="10">
        <v>24</v>
      </c>
      <c r="H383" s="11" t="s">
        <v>24</v>
      </c>
      <c r="I383" s="12">
        <v>18</v>
      </c>
      <c r="J383" s="23">
        <f t="shared" si="642"/>
        <v>3</v>
      </c>
      <c r="K383" s="23" t="str">
        <f t="shared" si="643"/>
        <v/>
      </c>
      <c r="L383" s="13">
        <v>24</v>
      </c>
      <c r="M383" s="11" t="s">
        <v>24</v>
      </c>
      <c r="N383" s="14">
        <v>18</v>
      </c>
      <c r="O383" s="23">
        <f t="shared" si="644"/>
        <v>3</v>
      </c>
      <c r="P383" s="23" t="str">
        <f t="shared" si="645"/>
        <v/>
      </c>
      <c r="Q383" s="15">
        <v>36</v>
      </c>
      <c r="R383" s="11" t="s">
        <v>24</v>
      </c>
      <c r="S383" s="16">
        <v>24</v>
      </c>
      <c r="T383" s="23">
        <f t="shared" si="650"/>
        <v>6</v>
      </c>
      <c r="U383" s="23" t="str">
        <f t="shared" si="651"/>
        <v/>
      </c>
      <c r="V383" s="17">
        <v>36</v>
      </c>
      <c r="W383" s="11" t="s">
        <v>24</v>
      </c>
      <c r="X383" s="18">
        <v>24</v>
      </c>
      <c r="Y383" s="23">
        <f t="shared" si="648"/>
        <v>6</v>
      </c>
      <c r="Z383" s="23" t="str">
        <f t="shared" si="649"/>
        <v/>
      </c>
      <c r="AA383" s="19">
        <v>36</v>
      </c>
      <c r="AB383" s="11" t="s">
        <v>24</v>
      </c>
      <c r="AC383" s="20">
        <v>24</v>
      </c>
      <c r="AD383" s="23">
        <f t="shared" si="646"/>
        <v>6</v>
      </c>
      <c r="AE383" s="23" t="str">
        <f t="shared" si="647"/>
        <v/>
      </c>
    </row>
    <row r="384" spans="1:31" x14ac:dyDescent="0.35">
      <c r="A384" s="40" t="s">
        <v>831</v>
      </c>
      <c r="B384" s="35" t="s">
        <v>149</v>
      </c>
      <c r="C384" s="21" t="s">
        <v>72</v>
      </c>
      <c r="D384" s="35" t="s">
        <v>36</v>
      </c>
      <c r="E384" s="35" t="s">
        <v>37</v>
      </c>
      <c r="F384" s="21" t="s">
        <v>994</v>
      </c>
      <c r="G384" s="10">
        <v>24</v>
      </c>
      <c r="H384" s="11" t="s">
        <v>24</v>
      </c>
      <c r="I384" s="12">
        <v>18</v>
      </c>
      <c r="J384" s="52">
        <f t="shared" ref="J384:J399" si="752">IF(OR(G384&gt;36,I384&gt;36),"",G384*I384/144)</f>
        <v>3</v>
      </c>
      <c r="K384" s="52" t="str">
        <f t="shared" ref="K384:K399" si="753">IF(OR(G384&gt;36,I384&gt;36),G384*I384/144,"")</f>
        <v/>
      </c>
      <c r="L384" s="13">
        <v>24</v>
      </c>
      <c r="M384" s="11" t="s">
        <v>24</v>
      </c>
      <c r="N384" s="14">
        <v>18</v>
      </c>
      <c r="O384" s="52">
        <f t="shared" ref="O384:O399" si="754">IF(OR(L384&gt;36,N384&gt;36),"",L384*N384/144)</f>
        <v>3</v>
      </c>
      <c r="P384" s="52" t="str">
        <f t="shared" ref="P384:P399" si="755">IF(OR(L384&gt;36,N384&gt;36),L384*N384/144,"")</f>
        <v/>
      </c>
      <c r="Q384" s="15">
        <v>36</v>
      </c>
      <c r="R384" s="11" t="s">
        <v>24</v>
      </c>
      <c r="S384" s="16">
        <v>24</v>
      </c>
      <c r="T384" s="52">
        <f t="shared" ref="T384:T399" si="756">IF(OR(Q384&gt;36,S384&gt;36),"",Q384*S384/144)</f>
        <v>6</v>
      </c>
      <c r="U384" s="52" t="str">
        <f t="shared" ref="U384:U399" si="757">IF(OR(Q384&gt;36,S384&gt;36),Q384*S384/144,"")</f>
        <v/>
      </c>
      <c r="V384" s="17">
        <v>36</v>
      </c>
      <c r="W384" s="11" t="s">
        <v>24</v>
      </c>
      <c r="X384" s="18">
        <v>24</v>
      </c>
      <c r="Y384" s="52">
        <f t="shared" ref="Y384:Y399" si="758">IF(OR(V384&gt;36,X384&gt;36),"",V384*X384/144)</f>
        <v>6</v>
      </c>
      <c r="Z384" s="52" t="str">
        <f t="shared" ref="Z384:Z399" si="759">IF(OR(V384&gt;36,X384&gt;36),V384*X384/144,"")</f>
        <v/>
      </c>
      <c r="AA384" s="19">
        <v>36</v>
      </c>
      <c r="AB384" s="11" t="s">
        <v>24</v>
      </c>
      <c r="AC384" s="20">
        <v>24</v>
      </c>
      <c r="AD384" s="52">
        <f t="shared" ref="AD384:AD399" si="760">IF(OR(AA384&gt;36,AC384&gt;36),"",AA384*AC384/144)</f>
        <v>6</v>
      </c>
      <c r="AE384" s="52" t="str">
        <f t="shared" ref="AE384:AE399" si="761">IF(OR(AA384&gt;36,AC384&gt;36),AA384*AC384/144,"")</f>
        <v/>
      </c>
    </row>
    <row r="385" spans="1:31" x14ac:dyDescent="0.35">
      <c r="A385" s="40" t="s">
        <v>832</v>
      </c>
      <c r="B385" s="35" t="s">
        <v>151</v>
      </c>
      <c r="C385" s="21" t="s">
        <v>72</v>
      </c>
      <c r="D385" s="35" t="s">
        <v>36</v>
      </c>
      <c r="E385" s="35" t="s">
        <v>37</v>
      </c>
      <c r="F385" s="21" t="s">
        <v>994</v>
      </c>
      <c r="G385" s="10">
        <v>24</v>
      </c>
      <c r="H385" s="11" t="s">
        <v>24</v>
      </c>
      <c r="I385" s="12">
        <v>18</v>
      </c>
      <c r="J385" s="52">
        <f t="shared" si="752"/>
        <v>3</v>
      </c>
      <c r="K385" s="52" t="str">
        <f t="shared" si="753"/>
        <v/>
      </c>
      <c r="L385" s="13">
        <v>24</v>
      </c>
      <c r="M385" s="11" t="s">
        <v>24</v>
      </c>
      <c r="N385" s="14">
        <v>18</v>
      </c>
      <c r="O385" s="52">
        <f t="shared" si="754"/>
        <v>3</v>
      </c>
      <c r="P385" s="52" t="str">
        <f t="shared" si="755"/>
        <v/>
      </c>
      <c r="Q385" s="15">
        <v>36</v>
      </c>
      <c r="R385" s="11" t="s">
        <v>24</v>
      </c>
      <c r="S385" s="16">
        <v>24</v>
      </c>
      <c r="T385" s="52">
        <f t="shared" si="756"/>
        <v>6</v>
      </c>
      <c r="U385" s="52" t="str">
        <f t="shared" si="757"/>
        <v/>
      </c>
      <c r="V385" s="17">
        <v>36</v>
      </c>
      <c r="W385" s="11" t="s">
        <v>24</v>
      </c>
      <c r="X385" s="18">
        <v>24</v>
      </c>
      <c r="Y385" s="52">
        <f t="shared" si="758"/>
        <v>6</v>
      </c>
      <c r="Z385" s="52" t="str">
        <f t="shared" si="759"/>
        <v/>
      </c>
      <c r="AA385" s="19">
        <v>36</v>
      </c>
      <c r="AB385" s="11" t="s">
        <v>24</v>
      </c>
      <c r="AC385" s="20">
        <v>24</v>
      </c>
      <c r="AD385" s="52">
        <f t="shared" si="760"/>
        <v>6</v>
      </c>
      <c r="AE385" s="52" t="str">
        <f t="shared" si="761"/>
        <v/>
      </c>
    </row>
    <row r="386" spans="1:31" x14ac:dyDescent="0.35">
      <c r="A386" s="40" t="s">
        <v>844</v>
      </c>
      <c r="B386" s="35" t="s">
        <v>846</v>
      </c>
      <c r="C386" s="21" t="s">
        <v>72</v>
      </c>
      <c r="D386" s="35" t="s">
        <v>36</v>
      </c>
      <c r="E386" s="35" t="s">
        <v>37</v>
      </c>
      <c r="F386" s="21" t="s">
        <v>994</v>
      </c>
      <c r="G386" s="10">
        <v>24</v>
      </c>
      <c r="H386" s="11" t="s">
        <v>24</v>
      </c>
      <c r="I386" s="12">
        <v>12</v>
      </c>
      <c r="J386" s="52">
        <f t="shared" si="752"/>
        <v>2</v>
      </c>
      <c r="K386" s="52" t="str">
        <f t="shared" si="753"/>
        <v/>
      </c>
      <c r="L386" s="13">
        <v>21</v>
      </c>
      <c r="M386" s="11" t="s">
        <v>24</v>
      </c>
      <c r="N386" s="14">
        <v>15</v>
      </c>
      <c r="O386" s="52">
        <f t="shared" si="754"/>
        <v>2.1875</v>
      </c>
      <c r="P386" s="52" t="str">
        <f t="shared" si="755"/>
        <v/>
      </c>
      <c r="Q386" s="15">
        <v>30</v>
      </c>
      <c r="R386" s="11" t="s">
        <v>24</v>
      </c>
      <c r="S386" s="16">
        <v>21</v>
      </c>
      <c r="T386" s="52">
        <f t="shared" si="756"/>
        <v>4.375</v>
      </c>
      <c r="U386" s="52" t="str">
        <f t="shared" si="757"/>
        <v/>
      </c>
      <c r="V386" s="17">
        <v>30</v>
      </c>
      <c r="W386" s="11" t="s">
        <v>24</v>
      </c>
      <c r="X386" s="18">
        <v>21</v>
      </c>
      <c r="Y386" s="52">
        <f t="shared" si="758"/>
        <v>4.375</v>
      </c>
      <c r="Z386" s="52" t="str">
        <f t="shared" si="759"/>
        <v/>
      </c>
      <c r="AA386" s="19">
        <v>30</v>
      </c>
      <c r="AB386" s="11" t="s">
        <v>24</v>
      </c>
      <c r="AC386" s="20">
        <v>21</v>
      </c>
      <c r="AD386" s="52">
        <f t="shared" si="760"/>
        <v>4.375</v>
      </c>
      <c r="AE386" s="52" t="str">
        <f t="shared" si="761"/>
        <v/>
      </c>
    </row>
    <row r="387" spans="1:31" x14ac:dyDescent="0.35">
      <c r="A387" s="40" t="s">
        <v>845</v>
      </c>
      <c r="B387" s="35" t="s">
        <v>847</v>
      </c>
      <c r="C387" s="21" t="s">
        <v>72</v>
      </c>
      <c r="D387" s="35" t="s">
        <v>36</v>
      </c>
      <c r="E387" s="35" t="s">
        <v>37</v>
      </c>
      <c r="F387" s="21" t="s">
        <v>994</v>
      </c>
      <c r="G387" s="10">
        <v>24</v>
      </c>
      <c r="H387" s="11" t="s">
        <v>24</v>
      </c>
      <c r="I387" s="12">
        <v>12</v>
      </c>
      <c r="J387" s="52">
        <f t="shared" si="752"/>
        <v>2</v>
      </c>
      <c r="K387" s="52" t="str">
        <f t="shared" si="753"/>
        <v/>
      </c>
      <c r="L387" s="13">
        <v>21</v>
      </c>
      <c r="M387" s="11" t="s">
        <v>24</v>
      </c>
      <c r="N387" s="14">
        <v>15</v>
      </c>
      <c r="O387" s="52">
        <f t="shared" si="754"/>
        <v>2.1875</v>
      </c>
      <c r="P387" s="52" t="str">
        <f t="shared" si="755"/>
        <v/>
      </c>
      <c r="Q387" s="15">
        <v>30</v>
      </c>
      <c r="R387" s="11" t="s">
        <v>24</v>
      </c>
      <c r="S387" s="16">
        <v>21</v>
      </c>
      <c r="T387" s="52">
        <f t="shared" si="756"/>
        <v>4.375</v>
      </c>
      <c r="U387" s="52" t="str">
        <f t="shared" si="757"/>
        <v/>
      </c>
      <c r="V387" s="17">
        <v>30</v>
      </c>
      <c r="W387" s="11" t="s">
        <v>24</v>
      </c>
      <c r="X387" s="18">
        <v>21</v>
      </c>
      <c r="Y387" s="52">
        <f t="shared" si="758"/>
        <v>4.375</v>
      </c>
      <c r="Z387" s="52" t="str">
        <f t="shared" si="759"/>
        <v/>
      </c>
      <c r="AA387" s="19">
        <v>30</v>
      </c>
      <c r="AB387" s="11" t="s">
        <v>24</v>
      </c>
      <c r="AC387" s="20">
        <v>21</v>
      </c>
      <c r="AD387" s="52">
        <f t="shared" si="760"/>
        <v>4.375</v>
      </c>
      <c r="AE387" s="52" t="str">
        <f t="shared" si="761"/>
        <v/>
      </c>
    </row>
    <row r="388" spans="1:31" ht="29" x14ac:dyDescent="0.35">
      <c r="A388" s="40" t="s">
        <v>850</v>
      </c>
      <c r="B388" s="35" t="s">
        <v>851</v>
      </c>
      <c r="C388" s="21" t="s">
        <v>72</v>
      </c>
      <c r="D388" s="35" t="s">
        <v>36</v>
      </c>
      <c r="E388" s="35" t="s">
        <v>37</v>
      </c>
      <c r="F388" s="21" t="s">
        <v>994</v>
      </c>
      <c r="G388" s="10">
        <v>21</v>
      </c>
      <c r="H388" s="11" t="s">
        <v>24</v>
      </c>
      <c r="I388" s="12">
        <v>15</v>
      </c>
      <c r="J388" s="52">
        <f t="shared" si="752"/>
        <v>2.1875</v>
      </c>
      <c r="K388" s="52" t="str">
        <f t="shared" si="753"/>
        <v/>
      </c>
      <c r="L388" s="13">
        <v>21</v>
      </c>
      <c r="M388" s="11" t="s">
        <v>24</v>
      </c>
      <c r="N388" s="14">
        <v>15</v>
      </c>
      <c r="O388" s="52">
        <f t="shared" si="754"/>
        <v>2.1875</v>
      </c>
      <c r="P388" s="52" t="str">
        <f t="shared" si="755"/>
        <v/>
      </c>
      <c r="Q388" s="15">
        <v>30</v>
      </c>
      <c r="R388" s="11" t="s">
        <v>24</v>
      </c>
      <c r="S388" s="16">
        <v>21</v>
      </c>
      <c r="T388" s="52">
        <f t="shared" si="756"/>
        <v>4.375</v>
      </c>
      <c r="U388" s="52" t="str">
        <f t="shared" si="757"/>
        <v/>
      </c>
      <c r="V388" s="17">
        <v>30</v>
      </c>
      <c r="W388" s="11" t="s">
        <v>24</v>
      </c>
      <c r="X388" s="18">
        <v>21</v>
      </c>
      <c r="Y388" s="52">
        <f t="shared" si="758"/>
        <v>4.375</v>
      </c>
      <c r="Z388" s="52" t="str">
        <f t="shared" si="759"/>
        <v/>
      </c>
      <c r="AA388" s="19">
        <v>30</v>
      </c>
      <c r="AB388" s="11" t="s">
        <v>24</v>
      </c>
      <c r="AC388" s="20">
        <v>21</v>
      </c>
      <c r="AD388" s="52">
        <f t="shared" si="760"/>
        <v>4.375</v>
      </c>
      <c r="AE388" s="52" t="str">
        <f t="shared" si="761"/>
        <v/>
      </c>
    </row>
    <row r="389" spans="1:31" ht="29" x14ac:dyDescent="0.35">
      <c r="A389" s="40" t="s">
        <v>849</v>
      </c>
      <c r="B389" s="35" t="s">
        <v>848</v>
      </c>
      <c r="C389" s="21" t="s">
        <v>72</v>
      </c>
      <c r="D389" s="35" t="s">
        <v>36</v>
      </c>
      <c r="E389" s="35" t="s">
        <v>37</v>
      </c>
      <c r="F389" s="21" t="s">
        <v>994</v>
      </c>
      <c r="G389" s="10">
        <v>21</v>
      </c>
      <c r="H389" s="11" t="s">
        <v>24</v>
      </c>
      <c r="I389" s="12">
        <v>15</v>
      </c>
      <c r="J389" s="52">
        <f t="shared" si="752"/>
        <v>2.1875</v>
      </c>
      <c r="K389" s="52" t="str">
        <f t="shared" si="753"/>
        <v/>
      </c>
      <c r="L389" s="13">
        <v>21</v>
      </c>
      <c r="M389" s="11" t="s">
        <v>24</v>
      </c>
      <c r="N389" s="14">
        <v>15</v>
      </c>
      <c r="O389" s="52">
        <f t="shared" si="754"/>
        <v>2.1875</v>
      </c>
      <c r="P389" s="52" t="str">
        <f t="shared" si="755"/>
        <v/>
      </c>
      <c r="Q389" s="15">
        <v>30</v>
      </c>
      <c r="R389" s="11" t="s">
        <v>24</v>
      </c>
      <c r="S389" s="16">
        <v>21</v>
      </c>
      <c r="T389" s="52">
        <f t="shared" si="756"/>
        <v>4.375</v>
      </c>
      <c r="U389" s="52" t="str">
        <f t="shared" si="757"/>
        <v/>
      </c>
      <c r="V389" s="17">
        <v>30</v>
      </c>
      <c r="W389" s="11" t="s">
        <v>24</v>
      </c>
      <c r="X389" s="18">
        <v>21</v>
      </c>
      <c r="Y389" s="52">
        <f t="shared" si="758"/>
        <v>4.375</v>
      </c>
      <c r="Z389" s="52" t="str">
        <f t="shared" si="759"/>
        <v/>
      </c>
      <c r="AA389" s="19">
        <v>30</v>
      </c>
      <c r="AB389" s="11" t="s">
        <v>24</v>
      </c>
      <c r="AC389" s="20">
        <v>21</v>
      </c>
      <c r="AD389" s="52">
        <f t="shared" si="760"/>
        <v>4.375</v>
      </c>
      <c r="AE389" s="52" t="str">
        <f t="shared" si="761"/>
        <v/>
      </c>
    </row>
    <row r="390" spans="1:31" ht="29" x14ac:dyDescent="0.35">
      <c r="A390" s="40" t="s">
        <v>852</v>
      </c>
      <c r="B390" s="35" t="s">
        <v>853</v>
      </c>
      <c r="C390" s="21" t="s">
        <v>72</v>
      </c>
      <c r="D390" s="35" t="s">
        <v>36</v>
      </c>
      <c r="E390" s="35" t="s">
        <v>37</v>
      </c>
      <c r="F390" s="21" t="s">
        <v>994</v>
      </c>
      <c r="G390" s="10">
        <v>21</v>
      </c>
      <c r="H390" s="11" t="s">
        <v>24</v>
      </c>
      <c r="I390" s="12">
        <v>15</v>
      </c>
      <c r="J390" s="52">
        <f t="shared" si="752"/>
        <v>2.1875</v>
      </c>
      <c r="K390" s="52" t="str">
        <f t="shared" si="753"/>
        <v/>
      </c>
      <c r="L390" s="13">
        <v>21</v>
      </c>
      <c r="M390" s="11" t="s">
        <v>24</v>
      </c>
      <c r="N390" s="14">
        <v>15</v>
      </c>
      <c r="O390" s="52">
        <f t="shared" si="754"/>
        <v>2.1875</v>
      </c>
      <c r="P390" s="52" t="str">
        <f t="shared" si="755"/>
        <v/>
      </c>
      <c r="Q390" s="15">
        <v>30</v>
      </c>
      <c r="R390" s="11" t="s">
        <v>24</v>
      </c>
      <c r="S390" s="16">
        <v>21</v>
      </c>
      <c r="T390" s="52">
        <f t="shared" si="756"/>
        <v>4.375</v>
      </c>
      <c r="U390" s="52" t="str">
        <f t="shared" si="757"/>
        <v/>
      </c>
      <c r="V390" s="17">
        <v>30</v>
      </c>
      <c r="W390" s="11" t="s">
        <v>24</v>
      </c>
      <c r="X390" s="18">
        <v>21</v>
      </c>
      <c r="Y390" s="52">
        <f t="shared" si="758"/>
        <v>4.375</v>
      </c>
      <c r="Z390" s="52" t="str">
        <f t="shared" si="759"/>
        <v/>
      </c>
      <c r="AA390" s="19">
        <v>30</v>
      </c>
      <c r="AB390" s="11" t="s">
        <v>24</v>
      </c>
      <c r="AC390" s="20">
        <v>21</v>
      </c>
      <c r="AD390" s="52">
        <f t="shared" si="760"/>
        <v>4.375</v>
      </c>
      <c r="AE390" s="52" t="str">
        <f t="shared" si="761"/>
        <v/>
      </c>
    </row>
    <row r="391" spans="1:31" ht="29" x14ac:dyDescent="0.35">
      <c r="A391" s="40" t="s">
        <v>855</v>
      </c>
      <c r="B391" s="35" t="s">
        <v>854</v>
      </c>
      <c r="C391" s="21" t="s">
        <v>72</v>
      </c>
      <c r="D391" s="35" t="s">
        <v>36</v>
      </c>
      <c r="E391" s="35" t="s">
        <v>37</v>
      </c>
      <c r="F391" s="21" t="s">
        <v>994</v>
      </c>
      <c r="G391" s="10">
        <v>21</v>
      </c>
      <c r="H391" s="11" t="s">
        <v>24</v>
      </c>
      <c r="I391" s="12">
        <v>15</v>
      </c>
      <c r="J391" s="52">
        <f t="shared" si="752"/>
        <v>2.1875</v>
      </c>
      <c r="K391" s="52" t="str">
        <f t="shared" si="753"/>
        <v/>
      </c>
      <c r="L391" s="13">
        <v>21</v>
      </c>
      <c r="M391" s="11" t="s">
        <v>24</v>
      </c>
      <c r="N391" s="14">
        <v>15</v>
      </c>
      <c r="O391" s="52">
        <f t="shared" si="754"/>
        <v>2.1875</v>
      </c>
      <c r="P391" s="52" t="str">
        <f t="shared" si="755"/>
        <v/>
      </c>
      <c r="Q391" s="15">
        <v>30</v>
      </c>
      <c r="R391" s="11" t="s">
        <v>24</v>
      </c>
      <c r="S391" s="16">
        <v>21</v>
      </c>
      <c r="T391" s="52">
        <f t="shared" si="756"/>
        <v>4.375</v>
      </c>
      <c r="U391" s="52" t="str">
        <f t="shared" si="757"/>
        <v/>
      </c>
      <c r="V391" s="17">
        <v>30</v>
      </c>
      <c r="W391" s="11" t="s">
        <v>24</v>
      </c>
      <c r="X391" s="18">
        <v>21</v>
      </c>
      <c r="Y391" s="52">
        <f t="shared" si="758"/>
        <v>4.375</v>
      </c>
      <c r="Z391" s="52" t="str">
        <f t="shared" si="759"/>
        <v/>
      </c>
      <c r="AA391" s="19">
        <v>30</v>
      </c>
      <c r="AB391" s="11" t="s">
        <v>24</v>
      </c>
      <c r="AC391" s="20">
        <v>21</v>
      </c>
      <c r="AD391" s="52">
        <f t="shared" si="760"/>
        <v>4.375</v>
      </c>
      <c r="AE391" s="52" t="str">
        <f t="shared" si="761"/>
        <v/>
      </c>
    </row>
    <row r="392" spans="1:31" x14ac:dyDescent="0.35">
      <c r="A392" s="40" t="s">
        <v>833</v>
      </c>
      <c r="B392" s="35" t="s">
        <v>868</v>
      </c>
      <c r="C392" s="21" t="s">
        <v>72</v>
      </c>
      <c r="D392" s="35" t="s">
        <v>36</v>
      </c>
      <c r="E392" s="35" t="s">
        <v>37</v>
      </c>
      <c r="F392" s="21" t="s">
        <v>994</v>
      </c>
      <c r="G392" s="10">
        <v>21</v>
      </c>
      <c r="H392" s="11" t="s">
        <v>24</v>
      </c>
      <c r="I392" s="12">
        <v>15</v>
      </c>
      <c r="J392" s="52">
        <f t="shared" si="752"/>
        <v>2.1875</v>
      </c>
      <c r="K392" s="52" t="str">
        <f t="shared" si="753"/>
        <v/>
      </c>
      <c r="L392" s="13">
        <v>21</v>
      </c>
      <c r="M392" s="11" t="s">
        <v>24</v>
      </c>
      <c r="N392" s="14">
        <v>15</v>
      </c>
      <c r="O392" s="52">
        <f t="shared" si="754"/>
        <v>2.1875</v>
      </c>
      <c r="P392" s="52" t="str">
        <f t="shared" si="755"/>
        <v/>
      </c>
      <c r="Q392" s="15">
        <v>30</v>
      </c>
      <c r="R392" s="11" t="s">
        <v>24</v>
      </c>
      <c r="S392" s="16">
        <v>21</v>
      </c>
      <c r="T392" s="52">
        <f t="shared" si="756"/>
        <v>4.375</v>
      </c>
      <c r="U392" s="52" t="str">
        <f t="shared" si="757"/>
        <v/>
      </c>
      <c r="V392" s="17">
        <v>30</v>
      </c>
      <c r="W392" s="11" t="s">
        <v>24</v>
      </c>
      <c r="X392" s="18">
        <v>21</v>
      </c>
      <c r="Y392" s="52">
        <f t="shared" si="758"/>
        <v>4.375</v>
      </c>
      <c r="Z392" s="52" t="str">
        <f t="shared" si="759"/>
        <v/>
      </c>
      <c r="AA392" s="19">
        <v>30</v>
      </c>
      <c r="AB392" s="11" t="s">
        <v>24</v>
      </c>
      <c r="AC392" s="20">
        <v>21</v>
      </c>
      <c r="AD392" s="52">
        <f t="shared" si="760"/>
        <v>4.375</v>
      </c>
      <c r="AE392" s="52" t="str">
        <f t="shared" si="761"/>
        <v/>
      </c>
    </row>
    <row r="393" spans="1:31" x14ac:dyDescent="0.35">
      <c r="A393" s="40" t="s">
        <v>834</v>
      </c>
      <c r="B393" s="35" t="s">
        <v>869</v>
      </c>
      <c r="C393" s="21" t="s">
        <v>72</v>
      </c>
      <c r="D393" s="35" t="s">
        <v>36</v>
      </c>
      <c r="E393" s="35" t="s">
        <v>37</v>
      </c>
      <c r="F393" s="21" t="s">
        <v>994</v>
      </c>
      <c r="G393" s="10">
        <v>21</v>
      </c>
      <c r="H393" s="11" t="s">
        <v>24</v>
      </c>
      <c r="I393" s="12">
        <v>15</v>
      </c>
      <c r="J393" s="52">
        <f t="shared" si="752"/>
        <v>2.1875</v>
      </c>
      <c r="K393" s="52" t="str">
        <f t="shared" si="753"/>
        <v/>
      </c>
      <c r="L393" s="13">
        <v>21</v>
      </c>
      <c r="M393" s="11" t="s">
        <v>24</v>
      </c>
      <c r="N393" s="14">
        <v>15</v>
      </c>
      <c r="O393" s="52">
        <f t="shared" si="754"/>
        <v>2.1875</v>
      </c>
      <c r="P393" s="52" t="str">
        <f t="shared" si="755"/>
        <v/>
      </c>
      <c r="Q393" s="15">
        <v>30</v>
      </c>
      <c r="R393" s="11" t="s">
        <v>24</v>
      </c>
      <c r="S393" s="16">
        <v>21</v>
      </c>
      <c r="T393" s="52">
        <f t="shared" si="756"/>
        <v>4.375</v>
      </c>
      <c r="U393" s="52" t="str">
        <f t="shared" si="757"/>
        <v/>
      </c>
      <c r="V393" s="17">
        <v>30</v>
      </c>
      <c r="W393" s="11" t="s">
        <v>24</v>
      </c>
      <c r="X393" s="18">
        <v>21</v>
      </c>
      <c r="Y393" s="52">
        <f t="shared" si="758"/>
        <v>4.375</v>
      </c>
      <c r="Z393" s="52" t="str">
        <f t="shared" si="759"/>
        <v/>
      </c>
      <c r="AA393" s="19">
        <v>30</v>
      </c>
      <c r="AB393" s="11" t="s">
        <v>24</v>
      </c>
      <c r="AC393" s="20">
        <v>21</v>
      </c>
      <c r="AD393" s="52">
        <f t="shared" si="760"/>
        <v>4.375</v>
      </c>
      <c r="AE393" s="52" t="str">
        <f t="shared" si="761"/>
        <v/>
      </c>
    </row>
    <row r="394" spans="1:31" ht="29" x14ac:dyDescent="0.35">
      <c r="A394" s="40" t="s">
        <v>857</v>
      </c>
      <c r="B394" s="35" t="s">
        <v>856</v>
      </c>
      <c r="C394" s="21" t="s">
        <v>72</v>
      </c>
      <c r="D394" s="35" t="s">
        <v>36</v>
      </c>
      <c r="E394" s="35" t="s">
        <v>37</v>
      </c>
      <c r="F394" s="21" t="s">
        <v>994</v>
      </c>
      <c r="G394" s="10">
        <v>21</v>
      </c>
      <c r="H394" s="11" t="s">
        <v>24</v>
      </c>
      <c r="I394" s="12">
        <v>15</v>
      </c>
      <c r="J394" s="52">
        <f t="shared" si="752"/>
        <v>2.1875</v>
      </c>
      <c r="K394" s="52" t="str">
        <f t="shared" si="753"/>
        <v/>
      </c>
      <c r="L394" s="13">
        <v>21</v>
      </c>
      <c r="M394" s="11" t="s">
        <v>24</v>
      </c>
      <c r="N394" s="14">
        <v>15</v>
      </c>
      <c r="O394" s="52">
        <f t="shared" si="754"/>
        <v>2.1875</v>
      </c>
      <c r="P394" s="52" t="str">
        <f t="shared" si="755"/>
        <v/>
      </c>
      <c r="Q394" s="15">
        <v>30</v>
      </c>
      <c r="R394" s="11" t="s">
        <v>24</v>
      </c>
      <c r="S394" s="16">
        <v>21</v>
      </c>
      <c r="T394" s="52">
        <f t="shared" si="756"/>
        <v>4.375</v>
      </c>
      <c r="U394" s="52" t="str">
        <f t="shared" si="757"/>
        <v/>
      </c>
      <c r="V394" s="17">
        <v>30</v>
      </c>
      <c r="W394" s="11" t="s">
        <v>24</v>
      </c>
      <c r="X394" s="18">
        <v>21</v>
      </c>
      <c r="Y394" s="52">
        <f t="shared" si="758"/>
        <v>4.375</v>
      </c>
      <c r="Z394" s="52" t="str">
        <f t="shared" si="759"/>
        <v/>
      </c>
      <c r="AA394" s="19">
        <v>30</v>
      </c>
      <c r="AB394" s="11" t="s">
        <v>24</v>
      </c>
      <c r="AC394" s="20">
        <v>21</v>
      </c>
      <c r="AD394" s="52">
        <f t="shared" si="760"/>
        <v>4.375</v>
      </c>
      <c r="AE394" s="52" t="str">
        <f t="shared" si="761"/>
        <v/>
      </c>
    </row>
    <row r="395" spans="1:31" ht="29" x14ac:dyDescent="0.35">
      <c r="A395" s="40" t="s">
        <v>858</v>
      </c>
      <c r="B395" s="35" t="s">
        <v>859</v>
      </c>
      <c r="C395" s="21" t="s">
        <v>72</v>
      </c>
      <c r="D395" s="35" t="s">
        <v>36</v>
      </c>
      <c r="E395" s="35" t="s">
        <v>37</v>
      </c>
      <c r="F395" s="21" t="s">
        <v>994</v>
      </c>
      <c r="G395" s="10">
        <v>21</v>
      </c>
      <c r="H395" s="11" t="s">
        <v>24</v>
      </c>
      <c r="I395" s="12">
        <v>15</v>
      </c>
      <c r="J395" s="52">
        <f t="shared" si="752"/>
        <v>2.1875</v>
      </c>
      <c r="K395" s="52" t="str">
        <f t="shared" si="753"/>
        <v/>
      </c>
      <c r="L395" s="13">
        <v>21</v>
      </c>
      <c r="M395" s="11" t="s">
        <v>24</v>
      </c>
      <c r="N395" s="14">
        <v>15</v>
      </c>
      <c r="O395" s="52">
        <f t="shared" si="754"/>
        <v>2.1875</v>
      </c>
      <c r="P395" s="52" t="str">
        <f t="shared" si="755"/>
        <v/>
      </c>
      <c r="Q395" s="15">
        <v>30</v>
      </c>
      <c r="R395" s="11" t="s">
        <v>24</v>
      </c>
      <c r="S395" s="16">
        <v>21</v>
      </c>
      <c r="T395" s="52">
        <f t="shared" si="756"/>
        <v>4.375</v>
      </c>
      <c r="U395" s="52" t="str">
        <f t="shared" si="757"/>
        <v/>
      </c>
      <c r="V395" s="17">
        <v>30</v>
      </c>
      <c r="W395" s="11" t="s">
        <v>24</v>
      </c>
      <c r="X395" s="18">
        <v>21</v>
      </c>
      <c r="Y395" s="52">
        <f t="shared" si="758"/>
        <v>4.375</v>
      </c>
      <c r="Z395" s="52" t="str">
        <f t="shared" si="759"/>
        <v/>
      </c>
      <c r="AA395" s="19">
        <v>30</v>
      </c>
      <c r="AB395" s="11" t="s">
        <v>24</v>
      </c>
      <c r="AC395" s="20">
        <v>21</v>
      </c>
      <c r="AD395" s="52">
        <f t="shared" si="760"/>
        <v>4.375</v>
      </c>
      <c r="AE395" s="52" t="str">
        <f t="shared" si="761"/>
        <v/>
      </c>
    </row>
    <row r="396" spans="1:31" x14ac:dyDescent="0.35">
      <c r="A396" s="40" t="s">
        <v>860</v>
      </c>
      <c r="B396" s="35" t="s">
        <v>864</v>
      </c>
      <c r="C396" s="21" t="s">
        <v>72</v>
      </c>
      <c r="D396" s="35" t="s">
        <v>36</v>
      </c>
      <c r="E396" s="35" t="s">
        <v>37</v>
      </c>
      <c r="F396" s="21" t="s">
        <v>994</v>
      </c>
      <c r="G396" s="10">
        <v>21</v>
      </c>
      <c r="H396" s="11" t="s">
        <v>24</v>
      </c>
      <c r="I396" s="12">
        <v>15</v>
      </c>
      <c r="J396" s="52">
        <f t="shared" si="752"/>
        <v>2.1875</v>
      </c>
      <c r="K396" s="52" t="str">
        <f t="shared" si="753"/>
        <v/>
      </c>
      <c r="L396" s="13">
        <v>21</v>
      </c>
      <c r="M396" s="11" t="s">
        <v>24</v>
      </c>
      <c r="N396" s="14">
        <v>15</v>
      </c>
      <c r="O396" s="52">
        <f t="shared" si="754"/>
        <v>2.1875</v>
      </c>
      <c r="P396" s="52" t="str">
        <f t="shared" si="755"/>
        <v/>
      </c>
      <c r="Q396" s="15">
        <v>30</v>
      </c>
      <c r="R396" s="11" t="s">
        <v>24</v>
      </c>
      <c r="S396" s="16">
        <v>21</v>
      </c>
      <c r="T396" s="52">
        <f t="shared" si="756"/>
        <v>4.375</v>
      </c>
      <c r="U396" s="52" t="str">
        <f t="shared" si="757"/>
        <v/>
      </c>
      <c r="V396" s="17">
        <v>30</v>
      </c>
      <c r="W396" s="11" t="s">
        <v>24</v>
      </c>
      <c r="X396" s="18">
        <v>21</v>
      </c>
      <c r="Y396" s="52">
        <f t="shared" si="758"/>
        <v>4.375</v>
      </c>
      <c r="Z396" s="52" t="str">
        <f t="shared" si="759"/>
        <v/>
      </c>
      <c r="AA396" s="19">
        <v>30</v>
      </c>
      <c r="AB396" s="11" t="s">
        <v>24</v>
      </c>
      <c r="AC396" s="20">
        <v>21</v>
      </c>
      <c r="AD396" s="52">
        <f t="shared" si="760"/>
        <v>4.375</v>
      </c>
      <c r="AE396" s="52" t="str">
        <f t="shared" si="761"/>
        <v/>
      </c>
    </row>
    <row r="397" spans="1:31" x14ac:dyDescent="0.35">
      <c r="A397" s="40" t="s">
        <v>861</v>
      </c>
      <c r="B397" s="35" t="s">
        <v>865</v>
      </c>
      <c r="C397" s="21" t="s">
        <v>72</v>
      </c>
      <c r="D397" s="35" t="s">
        <v>36</v>
      </c>
      <c r="E397" s="35" t="s">
        <v>37</v>
      </c>
      <c r="F397" s="21" t="s">
        <v>994</v>
      </c>
      <c r="G397" s="10">
        <v>21</v>
      </c>
      <c r="H397" s="11" t="s">
        <v>24</v>
      </c>
      <c r="I397" s="12">
        <v>15</v>
      </c>
      <c r="J397" s="52">
        <f t="shared" si="752"/>
        <v>2.1875</v>
      </c>
      <c r="K397" s="52" t="str">
        <f t="shared" si="753"/>
        <v/>
      </c>
      <c r="L397" s="13">
        <v>21</v>
      </c>
      <c r="M397" s="11" t="s">
        <v>24</v>
      </c>
      <c r="N397" s="14">
        <v>15</v>
      </c>
      <c r="O397" s="52">
        <f t="shared" si="754"/>
        <v>2.1875</v>
      </c>
      <c r="P397" s="52" t="str">
        <f t="shared" si="755"/>
        <v/>
      </c>
      <c r="Q397" s="15">
        <v>30</v>
      </c>
      <c r="R397" s="11" t="s">
        <v>24</v>
      </c>
      <c r="S397" s="16">
        <v>21</v>
      </c>
      <c r="T397" s="52">
        <f t="shared" si="756"/>
        <v>4.375</v>
      </c>
      <c r="U397" s="52" t="str">
        <f t="shared" si="757"/>
        <v/>
      </c>
      <c r="V397" s="17">
        <v>30</v>
      </c>
      <c r="W397" s="11" t="s">
        <v>24</v>
      </c>
      <c r="X397" s="18">
        <v>21</v>
      </c>
      <c r="Y397" s="52">
        <f t="shared" si="758"/>
        <v>4.375</v>
      </c>
      <c r="Z397" s="52" t="str">
        <f t="shared" si="759"/>
        <v/>
      </c>
      <c r="AA397" s="19">
        <v>30</v>
      </c>
      <c r="AB397" s="11" t="s">
        <v>24</v>
      </c>
      <c r="AC397" s="20">
        <v>21</v>
      </c>
      <c r="AD397" s="52">
        <f t="shared" si="760"/>
        <v>4.375</v>
      </c>
      <c r="AE397" s="52" t="str">
        <f t="shared" si="761"/>
        <v/>
      </c>
    </row>
    <row r="398" spans="1:31" ht="29" x14ac:dyDescent="0.35">
      <c r="A398" s="40" t="s">
        <v>862</v>
      </c>
      <c r="B398" s="35" t="s">
        <v>866</v>
      </c>
      <c r="C398" s="21" t="s">
        <v>72</v>
      </c>
      <c r="D398" s="35" t="s">
        <v>36</v>
      </c>
      <c r="E398" s="35" t="s">
        <v>37</v>
      </c>
      <c r="F398" s="21" t="s">
        <v>994</v>
      </c>
      <c r="G398" s="10">
        <v>21</v>
      </c>
      <c r="H398" s="11" t="s">
        <v>24</v>
      </c>
      <c r="I398" s="12">
        <v>15</v>
      </c>
      <c r="J398" s="52">
        <f t="shared" si="752"/>
        <v>2.1875</v>
      </c>
      <c r="K398" s="52" t="str">
        <f t="shared" si="753"/>
        <v/>
      </c>
      <c r="L398" s="13">
        <v>21</v>
      </c>
      <c r="M398" s="11" t="s">
        <v>24</v>
      </c>
      <c r="N398" s="14">
        <v>15</v>
      </c>
      <c r="O398" s="52">
        <f t="shared" si="754"/>
        <v>2.1875</v>
      </c>
      <c r="P398" s="52" t="str">
        <f t="shared" si="755"/>
        <v/>
      </c>
      <c r="Q398" s="15">
        <v>30</v>
      </c>
      <c r="R398" s="11" t="s">
        <v>24</v>
      </c>
      <c r="S398" s="16">
        <v>21</v>
      </c>
      <c r="T398" s="52">
        <f t="shared" si="756"/>
        <v>4.375</v>
      </c>
      <c r="U398" s="52" t="str">
        <f t="shared" si="757"/>
        <v/>
      </c>
      <c r="V398" s="17">
        <v>30</v>
      </c>
      <c r="W398" s="11" t="s">
        <v>24</v>
      </c>
      <c r="X398" s="18">
        <v>21</v>
      </c>
      <c r="Y398" s="52">
        <f t="shared" si="758"/>
        <v>4.375</v>
      </c>
      <c r="Z398" s="52" t="str">
        <f t="shared" si="759"/>
        <v/>
      </c>
      <c r="AA398" s="19">
        <v>30</v>
      </c>
      <c r="AB398" s="11" t="s">
        <v>24</v>
      </c>
      <c r="AC398" s="20">
        <v>21</v>
      </c>
      <c r="AD398" s="52">
        <f t="shared" si="760"/>
        <v>4.375</v>
      </c>
      <c r="AE398" s="52" t="str">
        <f t="shared" si="761"/>
        <v/>
      </c>
    </row>
    <row r="399" spans="1:31" ht="29" x14ac:dyDescent="0.35">
      <c r="A399" s="40" t="s">
        <v>867</v>
      </c>
      <c r="B399" s="35" t="s">
        <v>863</v>
      </c>
      <c r="C399" s="21" t="s">
        <v>72</v>
      </c>
      <c r="D399" s="35" t="s">
        <v>36</v>
      </c>
      <c r="E399" s="35" t="s">
        <v>37</v>
      </c>
      <c r="F399" s="21" t="s">
        <v>994</v>
      </c>
      <c r="G399" s="10">
        <v>21</v>
      </c>
      <c r="H399" s="11" t="s">
        <v>24</v>
      </c>
      <c r="I399" s="12">
        <v>15</v>
      </c>
      <c r="J399" s="52">
        <f t="shared" si="752"/>
        <v>2.1875</v>
      </c>
      <c r="K399" s="52" t="str">
        <f t="shared" si="753"/>
        <v/>
      </c>
      <c r="L399" s="13">
        <v>21</v>
      </c>
      <c r="M399" s="11" t="s">
        <v>24</v>
      </c>
      <c r="N399" s="14">
        <v>15</v>
      </c>
      <c r="O399" s="52">
        <f t="shared" si="754"/>
        <v>2.1875</v>
      </c>
      <c r="P399" s="52" t="str">
        <f t="shared" si="755"/>
        <v/>
      </c>
      <c r="Q399" s="15">
        <v>30</v>
      </c>
      <c r="R399" s="11" t="s">
        <v>24</v>
      </c>
      <c r="S399" s="16">
        <v>21</v>
      </c>
      <c r="T399" s="52">
        <f t="shared" si="756"/>
        <v>4.375</v>
      </c>
      <c r="U399" s="52" t="str">
        <f t="shared" si="757"/>
        <v/>
      </c>
      <c r="V399" s="17">
        <v>30</v>
      </c>
      <c r="W399" s="11" t="s">
        <v>24</v>
      </c>
      <c r="X399" s="18">
        <v>21</v>
      </c>
      <c r="Y399" s="52">
        <f t="shared" si="758"/>
        <v>4.375</v>
      </c>
      <c r="Z399" s="52" t="str">
        <f t="shared" si="759"/>
        <v/>
      </c>
      <c r="AA399" s="19">
        <v>30</v>
      </c>
      <c r="AB399" s="11" t="s">
        <v>24</v>
      </c>
      <c r="AC399" s="20">
        <v>21</v>
      </c>
      <c r="AD399" s="52">
        <f t="shared" si="760"/>
        <v>4.375</v>
      </c>
      <c r="AE399" s="52" t="str">
        <f t="shared" si="761"/>
        <v/>
      </c>
    </row>
    <row r="400" spans="1:31" x14ac:dyDescent="0.35">
      <c r="A400" s="40" t="s">
        <v>870</v>
      </c>
      <c r="B400" s="35" t="s">
        <v>886</v>
      </c>
      <c r="C400" s="21" t="s">
        <v>72</v>
      </c>
      <c r="D400" s="35" t="s">
        <v>37</v>
      </c>
      <c r="E400" s="35" t="s">
        <v>899</v>
      </c>
      <c r="F400" s="21" t="s">
        <v>994</v>
      </c>
      <c r="G400" s="10" t="s">
        <v>164</v>
      </c>
      <c r="H400" s="11" t="s">
        <v>24</v>
      </c>
      <c r="I400" s="12">
        <v>18</v>
      </c>
      <c r="J400" s="23" t="s">
        <v>707</v>
      </c>
      <c r="K400" s="23" t="s">
        <v>707</v>
      </c>
      <c r="L400" s="13" t="s">
        <v>164</v>
      </c>
      <c r="M400" s="11" t="s">
        <v>24</v>
      </c>
      <c r="N400" s="14">
        <v>18</v>
      </c>
      <c r="O400" s="23" t="s">
        <v>707</v>
      </c>
      <c r="P400" s="23" t="s">
        <v>707</v>
      </c>
      <c r="Q400" s="15" t="s">
        <v>164</v>
      </c>
      <c r="R400" s="11" t="s">
        <v>24</v>
      </c>
      <c r="S400" s="16">
        <v>30</v>
      </c>
      <c r="T400" s="23" t="s">
        <v>707</v>
      </c>
      <c r="U400" s="23" t="s">
        <v>707</v>
      </c>
      <c r="V400" s="17" t="s">
        <v>164</v>
      </c>
      <c r="W400" s="11" t="s">
        <v>24</v>
      </c>
      <c r="X400" s="18">
        <v>30</v>
      </c>
      <c r="Y400" s="23" t="s">
        <v>707</v>
      </c>
      <c r="Z400" s="23" t="s">
        <v>707</v>
      </c>
      <c r="AA400" s="19" t="s">
        <v>25</v>
      </c>
      <c r="AB400" s="11" t="s">
        <v>24</v>
      </c>
      <c r="AC400" s="20" t="s">
        <v>25</v>
      </c>
      <c r="AD400" s="23"/>
      <c r="AE400" s="23"/>
    </row>
    <row r="401" spans="1:31" ht="29" x14ac:dyDescent="0.35">
      <c r="A401" s="40" t="s">
        <v>871</v>
      </c>
      <c r="B401" s="35" t="s">
        <v>887</v>
      </c>
      <c r="C401" s="21" t="s">
        <v>72</v>
      </c>
      <c r="D401" s="35" t="s">
        <v>37</v>
      </c>
      <c r="E401" s="35" t="s">
        <v>899</v>
      </c>
      <c r="F401" s="21" t="s">
        <v>994</v>
      </c>
      <c r="G401" s="10" t="s">
        <v>164</v>
      </c>
      <c r="H401" s="11" t="s">
        <v>24</v>
      </c>
      <c r="I401" s="12">
        <v>18</v>
      </c>
      <c r="J401" s="52" t="s">
        <v>707</v>
      </c>
      <c r="K401" s="52" t="s">
        <v>707</v>
      </c>
      <c r="L401" s="13" t="s">
        <v>164</v>
      </c>
      <c r="M401" s="11" t="s">
        <v>24</v>
      </c>
      <c r="N401" s="14">
        <v>18</v>
      </c>
      <c r="O401" s="52" t="s">
        <v>707</v>
      </c>
      <c r="P401" s="52" t="s">
        <v>707</v>
      </c>
      <c r="Q401" s="15" t="s">
        <v>164</v>
      </c>
      <c r="R401" s="11" t="s">
        <v>24</v>
      </c>
      <c r="S401" s="16">
        <v>30</v>
      </c>
      <c r="T401" s="52" t="s">
        <v>707</v>
      </c>
      <c r="U401" s="52" t="s">
        <v>707</v>
      </c>
      <c r="V401" s="17" t="s">
        <v>164</v>
      </c>
      <c r="W401" s="11" t="s">
        <v>24</v>
      </c>
      <c r="X401" s="18">
        <v>30</v>
      </c>
      <c r="Y401" s="52" t="s">
        <v>707</v>
      </c>
      <c r="Z401" s="52" t="s">
        <v>707</v>
      </c>
      <c r="AA401" s="19" t="s">
        <v>25</v>
      </c>
      <c r="AB401" s="11" t="s">
        <v>24</v>
      </c>
      <c r="AC401" s="20" t="s">
        <v>25</v>
      </c>
      <c r="AD401" s="52"/>
      <c r="AE401" s="52"/>
    </row>
    <row r="402" spans="1:31" ht="29" x14ac:dyDescent="0.35">
      <c r="A402" s="40" t="s">
        <v>872</v>
      </c>
      <c r="B402" s="35" t="s">
        <v>892</v>
      </c>
      <c r="C402" s="21" t="s">
        <v>72</v>
      </c>
      <c r="D402" s="35" t="s">
        <v>37</v>
      </c>
      <c r="E402" s="35" t="s">
        <v>899</v>
      </c>
      <c r="F402" s="21" t="s">
        <v>994</v>
      </c>
      <c r="G402" s="10" t="s">
        <v>164</v>
      </c>
      <c r="H402" s="11" t="s">
        <v>24</v>
      </c>
      <c r="I402" s="12">
        <v>18</v>
      </c>
      <c r="J402" s="52" t="s">
        <v>707</v>
      </c>
      <c r="K402" s="52" t="s">
        <v>707</v>
      </c>
      <c r="L402" s="13" t="s">
        <v>164</v>
      </c>
      <c r="M402" s="11" t="s">
        <v>24</v>
      </c>
      <c r="N402" s="14">
        <v>18</v>
      </c>
      <c r="O402" s="52" t="s">
        <v>707</v>
      </c>
      <c r="P402" s="52" t="s">
        <v>707</v>
      </c>
      <c r="Q402" s="15" t="s">
        <v>25</v>
      </c>
      <c r="R402" s="11" t="s">
        <v>24</v>
      </c>
      <c r="S402" s="16" t="s">
        <v>25</v>
      </c>
      <c r="T402" s="52"/>
      <c r="U402" s="52"/>
      <c r="V402" s="17" t="s">
        <v>25</v>
      </c>
      <c r="W402" s="11" t="s">
        <v>24</v>
      </c>
      <c r="X402" s="18" t="s">
        <v>25</v>
      </c>
      <c r="Y402" s="52"/>
      <c r="Z402" s="52"/>
      <c r="AA402" s="19" t="s">
        <v>25</v>
      </c>
      <c r="AB402" s="11" t="s">
        <v>24</v>
      </c>
      <c r="AC402" s="20" t="s">
        <v>25</v>
      </c>
      <c r="AD402" s="52"/>
      <c r="AE402" s="52"/>
    </row>
    <row r="403" spans="1:31" ht="29" x14ac:dyDescent="0.35">
      <c r="A403" s="40" t="s">
        <v>873</v>
      </c>
      <c r="B403" s="35" t="s">
        <v>888</v>
      </c>
      <c r="C403" s="21" t="s">
        <v>72</v>
      </c>
      <c r="D403" s="35" t="s">
        <v>37</v>
      </c>
      <c r="E403" s="35" t="s">
        <v>899</v>
      </c>
      <c r="F403" s="21" t="s">
        <v>994</v>
      </c>
      <c r="G403" s="10" t="s">
        <v>164</v>
      </c>
      <c r="H403" s="11" t="s">
        <v>24</v>
      </c>
      <c r="I403" s="12">
        <v>42</v>
      </c>
      <c r="J403" s="52" t="s">
        <v>707</v>
      </c>
      <c r="K403" s="52" t="s">
        <v>707</v>
      </c>
      <c r="L403" s="13" t="s">
        <v>164</v>
      </c>
      <c r="M403" s="11" t="s">
        <v>24</v>
      </c>
      <c r="N403" s="14">
        <v>42</v>
      </c>
      <c r="O403" s="52" t="s">
        <v>707</v>
      </c>
      <c r="P403" s="52" t="s">
        <v>707</v>
      </c>
      <c r="Q403" s="15" t="s">
        <v>25</v>
      </c>
      <c r="R403" s="11" t="s">
        <v>24</v>
      </c>
      <c r="S403" s="16" t="s">
        <v>25</v>
      </c>
      <c r="T403" s="52"/>
      <c r="U403" s="52"/>
      <c r="V403" s="17" t="s">
        <v>25</v>
      </c>
      <c r="W403" s="11" t="s">
        <v>24</v>
      </c>
      <c r="X403" s="18" t="s">
        <v>25</v>
      </c>
      <c r="Y403" s="52"/>
      <c r="Z403" s="52"/>
      <c r="AA403" s="19" t="s">
        <v>25</v>
      </c>
      <c r="AB403" s="11" t="s">
        <v>24</v>
      </c>
      <c r="AC403" s="20" t="s">
        <v>25</v>
      </c>
      <c r="AD403" s="52"/>
      <c r="AE403" s="52"/>
    </row>
    <row r="404" spans="1:31" x14ac:dyDescent="0.35">
      <c r="A404" s="40" t="s">
        <v>874</v>
      </c>
      <c r="B404" s="35" t="s">
        <v>889</v>
      </c>
      <c r="C404" s="21" t="s">
        <v>72</v>
      </c>
      <c r="D404" s="35" t="s">
        <v>37</v>
      </c>
      <c r="E404" s="35" t="s">
        <v>899</v>
      </c>
      <c r="F404" s="21" t="s">
        <v>994</v>
      </c>
      <c r="G404" s="10" t="s">
        <v>164</v>
      </c>
      <c r="H404" s="11" t="s">
        <v>24</v>
      </c>
      <c r="I404" s="12">
        <v>30</v>
      </c>
      <c r="J404" s="52" t="s">
        <v>707</v>
      </c>
      <c r="K404" s="52" t="s">
        <v>707</v>
      </c>
      <c r="L404" s="13" t="s">
        <v>164</v>
      </c>
      <c r="M404" s="11" t="s">
        <v>24</v>
      </c>
      <c r="N404" s="14">
        <v>30</v>
      </c>
      <c r="O404" s="52" t="s">
        <v>707</v>
      </c>
      <c r="P404" s="52" t="s">
        <v>707</v>
      </c>
      <c r="Q404" s="15" t="s">
        <v>164</v>
      </c>
      <c r="R404" s="11" t="s">
        <v>24</v>
      </c>
      <c r="S404" s="16">
        <v>54</v>
      </c>
      <c r="T404" s="52" t="s">
        <v>707</v>
      </c>
      <c r="U404" s="52" t="s">
        <v>707</v>
      </c>
      <c r="V404" s="17" t="s">
        <v>164</v>
      </c>
      <c r="W404" s="11" t="s">
        <v>24</v>
      </c>
      <c r="X404" s="18">
        <v>54</v>
      </c>
      <c r="Y404" s="52" t="s">
        <v>707</v>
      </c>
      <c r="Z404" s="52" t="s">
        <v>707</v>
      </c>
      <c r="AA404" s="19" t="s">
        <v>25</v>
      </c>
      <c r="AB404" s="11" t="s">
        <v>24</v>
      </c>
      <c r="AC404" s="20" t="s">
        <v>25</v>
      </c>
      <c r="AD404" s="52"/>
      <c r="AE404" s="52"/>
    </row>
    <row r="405" spans="1:31" ht="29" x14ac:dyDescent="0.35">
      <c r="A405" s="40" t="s">
        <v>875</v>
      </c>
      <c r="B405" s="35" t="s">
        <v>890</v>
      </c>
      <c r="C405" s="21" t="s">
        <v>72</v>
      </c>
      <c r="D405" s="35" t="s">
        <v>37</v>
      </c>
      <c r="E405" s="35" t="s">
        <v>899</v>
      </c>
      <c r="F405" s="21" t="s">
        <v>994</v>
      </c>
      <c r="G405" s="10" t="s">
        <v>164</v>
      </c>
      <c r="H405" s="11" t="s">
        <v>24</v>
      </c>
      <c r="I405" s="12">
        <v>30</v>
      </c>
      <c r="J405" s="52" t="s">
        <v>707</v>
      </c>
      <c r="K405" s="52" t="s">
        <v>707</v>
      </c>
      <c r="L405" s="13" t="s">
        <v>164</v>
      </c>
      <c r="M405" s="11" t="s">
        <v>24</v>
      </c>
      <c r="N405" s="14">
        <v>30</v>
      </c>
      <c r="O405" s="52" t="s">
        <v>707</v>
      </c>
      <c r="P405" s="52" t="s">
        <v>707</v>
      </c>
      <c r="Q405" s="15" t="s">
        <v>164</v>
      </c>
      <c r="R405" s="11" t="s">
        <v>24</v>
      </c>
      <c r="S405" s="16">
        <v>54</v>
      </c>
      <c r="T405" s="52" t="s">
        <v>707</v>
      </c>
      <c r="U405" s="52" t="s">
        <v>707</v>
      </c>
      <c r="V405" s="17" t="s">
        <v>164</v>
      </c>
      <c r="W405" s="11" t="s">
        <v>24</v>
      </c>
      <c r="X405" s="18">
        <v>54</v>
      </c>
      <c r="Y405" s="52" t="s">
        <v>707</v>
      </c>
      <c r="Z405" s="52" t="s">
        <v>707</v>
      </c>
      <c r="AA405" s="19" t="s">
        <v>25</v>
      </c>
      <c r="AB405" s="11" t="s">
        <v>24</v>
      </c>
      <c r="AC405" s="20" t="s">
        <v>25</v>
      </c>
      <c r="AD405" s="52"/>
      <c r="AE405" s="52"/>
    </row>
    <row r="406" spans="1:31" ht="29" x14ac:dyDescent="0.35">
      <c r="A406" s="40" t="s">
        <v>876</v>
      </c>
      <c r="B406" s="35" t="s">
        <v>893</v>
      </c>
      <c r="C406" s="21" t="s">
        <v>72</v>
      </c>
      <c r="D406" s="35" t="s">
        <v>37</v>
      </c>
      <c r="E406" s="35" t="s">
        <v>899</v>
      </c>
      <c r="F406" s="21" t="s">
        <v>994</v>
      </c>
      <c r="G406" s="10" t="s">
        <v>164</v>
      </c>
      <c r="H406" s="11" t="s">
        <v>24</v>
      </c>
      <c r="I406" s="12">
        <v>30</v>
      </c>
      <c r="J406" s="52" t="s">
        <v>707</v>
      </c>
      <c r="K406" s="52" t="s">
        <v>707</v>
      </c>
      <c r="L406" s="13" t="s">
        <v>164</v>
      </c>
      <c r="M406" s="11" t="s">
        <v>24</v>
      </c>
      <c r="N406" s="14">
        <v>30</v>
      </c>
      <c r="O406" s="52" t="s">
        <v>707</v>
      </c>
      <c r="P406" s="52" t="s">
        <v>707</v>
      </c>
      <c r="Q406" s="15" t="s">
        <v>25</v>
      </c>
      <c r="R406" s="11" t="s">
        <v>24</v>
      </c>
      <c r="S406" s="16" t="s">
        <v>25</v>
      </c>
      <c r="T406" s="52"/>
      <c r="U406" s="52"/>
      <c r="V406" s="17" t="s">
        <v>25</v>
      </c>
      <c r="W406" s="11" t="s">
        <v>24</v>
      </c>
      <c r="X406" s="18" t="s">
        <v>25</v>
      </c>
      <c r="Y406" s="52"/>
      <c r="Z406" s="52"/>
      <c r="AA406" s="19" t="s">
        <v>25</v>
      </c>
      <c r="AB406" s="11" t="s">
        <v>24</v>
      </c>
      <c r="AC406" s="20" t="s">
        <v>25</v>
      </c>
      <c r="AD406" s="52"/>
      <c r="AE406" s="52"/>
    </row>
    <row r="407" spans="1:31" x14ac:dyDescent="0.35">
      <c r="A407" s="40" t="s">
        <v>877</v>
      </c>
      <c r="B407" s="35" t="s">
        <v>894</v>
      </c>
      <c r="C407" s="21" t="s">
        <v>72</v>
      </c>
      <c r="D407" s="35" t="s">
        <v>37</v>
      </c>
      <c r="E407" s="35" t="s">
        <v>899</v>
      </c>
      <c r="F407" s="21" t="s">
        <v>994</v>
      </c>
      <c r="G407" s="10" t="s">
        <v>164</v>
      </c>
      <c r="H407" s="11" t="s">
        <v>24</v>
      </c>
      <c r="I407" s="12">
        <v>42</v>
      </c>
      <c r="J407" s="52" t="s">
        <v>707</v>
      </c>
      <c r="K407" s="52" t="s">
        <v>707</v>
      </c>
      <c r="L407" s="13" t="s">
        <v>164</v>
      </c>
      <c r="M407" s="11" t="s">
        <v>24</v>
      </c>
      <c r="N407" s="14">
        <v>42</v>
      </c>
      <c r="O407" s="52" t="s">
        <v>707</v>
      </c>
      <c r="P407" s="52" t="s">
        <v>707</v>
      </c>
      <c r="Q407" s="15" t="s">
        <v>164</v>
      </c>
      <c r="R407" s="11" t="s">
        <v>24</v>
      </c>
      <c r="S407" s="16">
        <v>72</v>
      </c>
      <c r="T407" s="52" t="s">
        <v>707</v>
      </c>
      <c r="U407" s="52" t="s">
        <v>707</v>
      </c>
      <c r="V407" s="17" t="s">
        <v>164</v>
      </c>
      <c r="W407" s="11" t="s">
        <v>24</v>
      </c>
      <c r="X407" s="18">
        <v>72</v>
      </c>
      <c r="Y407" s="52" t="s">
        <v>707</v>
      </c>
      <c r="Z407" s="52" t="s">
        <v>707</v>
      </c>
      <c r="AA407" s="19" t="s">
        <v>25</v>
      </c>
      <c r="AB407" s="11" t="s">
        <v>24</v>
      </c>
      <c r="AC407" s="20" t="s">
        <v>25</v>
      </c>
      <c r="AD407" s="52"/>
      <c r="AE407" s="52"/>
    </row>
    <row r="408" spans="1:31" ht="29" x14ac:dyDescent="0.35">
      <c r="A408" s="40" t="s">
        <v>878</v>
      </c>
      <c r="B408" s="35" t="s">
        <v>891</v>
      </c>
      <c r="C408" s="21" t="s">
        <v>72</v>
      </c>
      <c r="D408" s="35" t="s">
        <v>37</v>
      </c>
      <c r="E408" s="35" t="s">
        <v>899</v>
      </c>
      <c r="F408" s="21" t="s">
        <v>994</v>
      </c>
      <c r="G408" s="10" t="s">
        <v>164</v>
      </c>
      <c r="H408" s="11" t="s">
        <v>24</v>
      </c>
      <c r="I408" s="12">
        <v>42</v>
      </c>
      <c r="J408" s="52" t="s">
        <v>707</v>
      </c>
      <c r="K408" s="52" t="s">
        <v>707</v>
      </c>
      <c r="L408" s="13" t="s">
        <v>164</v>
      </c>
      <c r="M408" s="11" t="s">
        <v>24</v>
      </c>
      <c r="N408" s="14">
        <v>42</v>
      </c>
      <c r="O408" s="52" t="s">
        <v>707</v>
      </c>
      <c r="P408" s="52" t="s">
        <v>707</v>
      </c>
      <c r="Q408" s="15" t="s">
        <v>164</v>
      </c>
      <c r="R408" s="11" t="s">
        <v>24</v>
      </c>
      <c r="S408" s="16">
        <v>72</v>
      </c>
      <c r="T408" s="52" t="s">
        <v>707</v>
      </c>
      <c r="U408" s="52" t="s">
        <v>707</v>
      </c>
      <c r="V408" s="17" t="s">
        <v>164</v>
      </c>
      <c r="W408" s="11" t="s">
        <v>24</v>
      </c>
      <c r="X408" s="18">
        <v>72</v>
      </c>
      <c r="Y408" s="52" t="s">
        <v>707</v>
      </c>
      <c r="Z408" s="52" t="s">
        <v>707</v>
      </c>
      <c r="AA408" s="19" t="s">
        <v>25</v>
      </c>
      <c r="AB408" s="11" t="s">
        <v>24</v>
      </c>
      <c r="AC408" s="20" t="s">
        <v>25</v>
      </c>
      <c r="AD408" s="52"/>
      <c r="AE408" s="52"/>
    </row>
    <row r="409" spans="1:31" ht="29" x14ac:dyDescent="0.35">
      <c r="A409" s="40" t="s">
        <v>879</v>
      </c>
      <c r="B409" s="35" t="s">
        <v>895</v>
      </c>
      <c r="C409" s="21" t="s">
        <v>72</v>
      </c>
      <c r="D409" s="35" t="s">
        <v>37</v>
      </c>
      <c r="E409" s="35" t="s">
        <v>899</v>
      </c>
      <c r="F409" s="21" t="s">
        <v>994</v>
      </c>
      <c r="G409" s="10" t="s">
        <v>164</v>
      </c>
      <c r="H409" s="11" t="s">
        <v>24</v>
      </c>
      <c r="I409" s="12">
        <v>42</v>
      </c>
      <c r="J409" s="52" t="s">
        <v>707</v>
      </c>
      <c r="K409" s="52" t="s">
        <v>707</v>
      </c>
      <c r="L409" s="13" t="s">
        <v>164</v>
      </c>
      <c r="M409" s="11" t="s">
        <v>24</v>
      </c>
      <c r="N409" s="14">
        <v>42</v>
      </c>
      <c r="O409" s="52" t="s">
        <v>707</v>
      </c>
      <c r="P409" s="52" t="s">
        <v>707</v>
      </c>
      <c r="Q409" s="15" t="s">
        <v>25</v>
      </c>
      <c r="R409" s="11" t="s">
        <v>24</v>
      </c>
      <c r="S409" s="16" t="s">
        <v>25</v>
      </c>
      <c r="T409" s="52"/>
      <c r="U409" s="52"/>
      <c r="V409" s="17" t="s">
        <v>25</v>
      </c>
      <c r="W409" s="11" t="s">
        <v>24</v>
      </c>
      <c r="X409" s="18" t="s">
        <v>25</v>
      </c>
      <c r="Y409" s="52"/>
      <c r="Z409" s="52"/>
      <c r="AA409" s="19" t="s">
        <v>25</v>
      </c>
      <c r="AB409" s="11" t="s">
        <v>24</v>
      </c>
      <c r="AC409" s="20" t="s">
        <v>25</v>
      </c>
      <c r="AD409" s="52"/>
      <c r="AE409" s="52"/>
    </row>
    <row r="410" spans="1:31" x14ac:dyDescent="0.35">
      <c r="A410" s="40" t="s">
        <v>880</v>
      </c>
      <c r="B410" s="35" t="s">
        <v>896</v>
      </c>
      <c r="C410" s="21" t="s">
        <v>72</v>
      </c>
      <c r="D410" s="35" t="s">
        <v>37</v>
      </c>
      <c r="E410" s="35" t="s">
        <v>899</v>
      </c>
      <c r="F410" s="21" t="s">
        <v>994</v>
      </c>
      <c r="G410" s="10" t="s">
        <v>164</v>
      </c>
      <c r="H410" s="11" t="s">
        <v>24</v>
      </c>
      <c r="I410" s="12">
        <v>18</v>
      </c>
      <c r="J410" s="52" t="s">
        <v>707</v>
      </c>
      <c r="K410" s="52" t="s">
        <v>707</v>
      </c>
      <c r="L410" s="13" t="s">
        <v>164</v>
      </c>
      <c r="M410" s="11" t="s">
        <v>24</v>
      </c>
      <c r="N410" s="14">
        <v>18</v>
      </c>
      <c r="O410" s="52" t="s">
        <v>707</v>
      </c>
      <c r="P410" s="52" t="s">
        <v>707</v>
      </c>
      <c r="Q410" s="15" t="s">
        <v>164</v>
      </c>
      <c r="R410" s="11" t="s">
        <v>24</v>
      </c>
      <c r="S410" s="16">
        <v>30</v>
      </c>
      <c r="T410" s="52" t="s">
        <v>707</v>
      </c>
      <c r="U410" s="52" t="s">
        <v>707</v>
      </c>
      <c r="V410" s="17" t="s">
        <v>164</v>
      </c>
      <c r="W410" s="11" t="s">
        <v>24</v>
      </c>
      <c r="X410" s="18">
        <v>30</v>
      </c>
      <c r="Y410" s="52" t="s">
        <v>707</v>
      </c>
      <c r="Z410" s="52" t="s">
        <v>707</v>
      </c>
      <c r="AA410" s="19" t="s">
        <v>25</v>
      </c>
      <c r="AB410" s="11" t="s">
        <v>24</v>
      </c>
      <c r="AC410" s="20" t="s">
        <v>25</v>
      </c>
      <c r="AD410" s="52"/>
      <c r="AE410" s="52"/>
    </row>
    <row r="411" spans="1:31" x14ac:dyDescent="0.35">
      <c r="A411" s="40" t="s">
        <v>881</v>
      </c>
      <c r="B411" s="35" t="s">
        <v>898</v>
      </c>
      <c r="C411" s="21" t="s">
        <v>72</v>
      </c>
      <c r="D411" s="35" t="s">
        <v>37</v>
      </c>
      <c r="E411" s="35" t="s">
        <v>899</v>
      </c>
      <c r="F411" s="21" t="s">
        <v>994</v>
      </c>
      <c r="G411" s="10" t="s">
        <v>164</v>
      </c>
      <c r="H411" s="11" t="s">
        <v>24</v>
      </c>
      <c r="I411" s="12">
        <v>30</v>
      </c>
      <c r="J411" s="52" t="s">
        <v>707</v>
      </c>
      <c r="K411" s="52" t="s">
        <v>707</v>
      </c>
      <c r="L411" s="13" t="s">
        <v>164</v>
      </c>
      <c r="M411" s="11" t="s">
        <v>24</v>
      </c>
      <c r="N411" s="14">
        <v>30</v>
      </c>
      <c r="O411" s="52" t="s">
        <v>707</v>
      </c>
      <c r="P411" s="52" t="s">
        <v>707</v>
      </c>
      <c r="Q411" s="15" t="s">
        <v>164</v>
      </c>
      <c r="R411" s="11" t="s">
        <v>24</v>
      </c>
      <c r="S411" s="16">
        <v>54</v>
      </c>
      <c r="T411" s="52" t="s">
        <v>707</v>
      </c>
      <c r="U411" s="52" t="s">
        <v>707</v>
      </c>
      <c r="V411" s="17" t="s">
        <v>164</v>
      </c>
      <c r="W411" s="11" t="s">
        <v>24</v>
      </c>
      <c r="X411" s="18">
        <v>54</v>
      </c>
      <c r="Y411" s="52" t="s">
        <v>707</v>
      </c>
      <c r="Z411" s="52" t="s">
        <v>707</v>
      </c>
      <c r="AA411" s="19" t="s">
        <v>25</v>
      </c>
      <c r="AB411" s="11" t="s">
        <v>24</v>
      </c>
      <c r="AC411" s="20" t="s">
        <v>25</v>
      </c>
      <c r="AD411" s="52"/>
      <c r="AE411" s="52"/>
    </row>
    <row r="412" spans="1:31" x14ac:dyDescent="0.35">
      <c r="A412" s="40" t="s">
        <v>882</v>
      </c>
      <c r="B412" s="35" t="s">
        <v>897</v>
      </c>
      <c r="C412" s="21" t="s">
        <v>72</v>
      </c>
      <c r="D412" s="35" t="s">
        <v>37</v>
      </c>
      <c r="E412" s="35" t="s">
        <v>899</v>
      </c>
      <c r="F412" s="21" t="s">
        <v>994</v>
      </c>
      <c r="G412" s="10" t="s">
        <v>164</v>
      </c>
      <c r="H412" s="11" t="s">
        <v>24</v>
      </c>
      <c r="I412" s="12">
        <v>42</v>
      </c>
      <c r="J412" s="52" t="s">
        <v>707</v>
      </c>
      <c r="K412" s="52" t="s">
        <v>707</v>
      </c>
      <c r="L412" s="13" t="s">
        <v>164</v>
      </c>
      <c r="M412" s="11" t="s">
        <v>24</v>
      </c>
      <c r="N412" s="14">
        <v>42</v>
      </c>
      <c r="O412" s="52" t="s">
        <v>707</v>
      </c>
      <c r="P412" s="52" t="s">
        <v>707</v>
      </c>
      <c r="Q412" s="15" t="s">
        <v>164</v>
      </c>
      <c r="R412" s="11" t="s">
        <v>24</v>
      </c>
      <c r="S412" s="16">
        <v>72</v>
      </c>
      <c r="T412" s="52" t="s">
        <v>707</v>
      </c>
      <c r="U412" s="52" t="s">
        <v>707</v>
      </c>
      <c r="V412" s="17" t="s">
        <v>164</v>
      </c>
      <c r="W412" s="11" t="s">
        <v>24</v>
      </c>
      <c r="X412" s="18">
        <v>72</v>
      </c>
      <c r="Y412" s="52" t="s">
        <v>707</v>
      </c>
      <c r="Z412" s="52" t="s">
        <v>707</v>
      </c>
      <c r="AA412" s="19" t="s">
        <v>25</v>
      </c>
      <c r="AB412" s="11" t="s">
        <v>24</v>
      </c>
      <c r="AC412" s="20" t="s">
        <v>25</v>
      </c>
      <c r="AD412" s="52"/>
      <c r="AE412" s="52"/>
    </row>
    <row r="413" spans="1:31" x14ac:dyDescent="0.35">
      <c r="A413" s="40" t="s">
        <v>883</v>
      </c>
      <c r="B413" s="35" t="s">
        <v>905</v>
      </c>
      <c r="C413" s="21" t="s">
        <v>72</v>
      </c>
      <c r="D413" s="35" t="s">
        <v>37</v>
      </c>
      <c r="E413" s="35" t="s">
        <v>899</v>
      </c>
      <c r="F413" s="21" t="s">
        <v>994</v>
      </c>
      <c r="G413" s="10" t="s">
        <v>164</v>
      </c>
      <c r="H413" s="11" t="s">
        <v>24</v>
      </c>
      <c r="I413" s="12">
        <v>12</v>
      </c>
      <c r="J413" s="52" t="s">
        <v>707</v>
      </c>
      <c r="K413" s="52" t="s">
        <v>707</v>
      </c>
      <c r="L413" s="13" t="s">
        <v>164</v>
      </c>
      <c r="M413" s="11" t="s">
        <v>24</v>
      </c>
      <c r="N413" s="14">
        <v>12</v>
      </c>
      <c r="O413" s="52" t="s">
        <v>707</v>
      </c>
      <c r="P413" s="52" t="s">
        <v>707</v>
      </c>
      <c r="Q413" s="15" t="s">
        <v>164</v>
      </c>
      <c r="R413" s="11" t="s">
        <v>24</v>
      </c>
      <c r="S413" s="16">
        <v>18</v>
      </c>
      <c r="T413" s="52" t="s">
        <v>707</v>
      </c>
      <c r="U413" s="52" t="s">
        <v>707</v>
      </c>
      <c r="V413" s="17" t="s">
        <v>164</v>
      </c>
      <c r="W413" s="11" t="s">
        <v>24</v>
      </c>
      <c r="X413" s="18">
        <v>18</v>
      </c>
      <c r="Y413" s="52" t="s">
        <v>707</v>
      </c>
      <c r="Z413" s="52" t="s">
        <v>707</v>
      </c>
      <c r="AA413" s="19" t="s">
        <v>164</v>
      </c>
      <c r="AB413" s="11" t="s">
        <v>24</v>
      </c>
      <c r="AC413" s="20">
        <v>18</v>
      </c>
      <c r="AD413" s="52" t="s">
        <v>707</v>
      </c>
      <c r="AE413" s="52" t="s">
        <v>707</v>
      </c>
    </row>
    <row r="414" spans="1:31" x14ac:dyDescent="0.35">
      <c r="A414" s="40" t="s">
        <v>884</v>
      </c>
      <c r="B414" s="35" t="s">
        <v>906</v>
      </c>
      <c r="C414" s="21" t="s">
        <v>72</v>
      </c>
      <c r="D414" s="35" t="s">
        <v>37</v>
      </c>
      <c r="E414" s="35" t="s">
        <v>899</v>
      </c>
      <c r="F414" s="21" t="s">
        <v>994</v>
      </c>
      <c r="G414" s="10" t="s">
        <v>164</v>
      </c>
      <c r="H414" s="11" t="s">
        <v>24</v>
      </c>
      <c r="I414" s="12">
        <v>12</v>
      </c>
      <c r="J414" s="52" t="s">
        <v>707</v>
      </c>
      <c r="K414" s="52" t="s">
        <v>707</v>
      </c>
      <c r="L414" s="13" t="s">
        <v>164</v>
      </c>
      <c r="M414" s="11" t="s">
        <v>24</v>
      </c>
      <c r="N414" s="14">
        <v>12</v>
      </c>
      <c r="O414" s="52" t="s">
        <v>707</v>
      </c>
      <c r="P414" s="52" t="s">
        <v>707</v>
      </c>
      <c r="Q414" s="15" t="s">
        <v>164</v>
      </c>
      <c r="R414" s="11" t="s">
        <v>24</v>
      </c>
      <c r="S414" s="16">
        <v>18</v>
      </c>
      <c r="T414" s="52" t="s">
        <v>707</v>
      </c>
      <c r="U414" s="52" t="s">
        <v>707</v>
      </c>
      <c r="V414" s="17" t="s">
        <v>164</v>
      </c>
      <c r="W414" s="11" t="s">
        <v>24</v>
      </c>
      <c r="X414" s="18">
        <v>18</v>
      </c>
      <c r="Y414" s="52" t="s">
        <v>707</v>
      </c>
      <c r="Z414" s="52" t="s">
        <v>707</v>
      </c>
      <c r="AA414" s="19" t="s">
        <v>164</v>
      </c>
      <c r="AB414" s="11" t="s">
        <v>24</v>
      </c>
      <c r="AC414" s="20">
        <v>18</v>
      </c>
      <c r="AD414" s="52" t="s">
        <v>707</v>
      </c>
      <c r="AE414" s="52" t="s">
        <v>707</v>
      </c>
    </row>
    <row r="415" spans="1:31" ht="29" x14ac:dyDescent="0.35">
      <c r="A415" s="56" t="s">
        <v>885</v>
      </c>
      <c r="B415" s="54" t="s">
        <v>900</v>
      </c>
      <c r="C415" s="21" t="s">
        <v>72</v>
      </c>
      <c r="D415" s="35" t="s">
        <v>37</v>
      </c>
      <c r="E415" s="35" t="s">
        <v>899</v>
      </c>
      <c r="F415" s="21" t="s">
        <v>994</v>
      </c>
      <c r="G415" s="10" t="s">
        <v>164</v>
      </c>
      <c r="H415" s="11" t="s">
        <v>24</v>
      </c>
      <c r="I415" s="12">
        <v>30</v>
      </c>
      <c r="J415" s="52" t="s">
        <v>707</v>
      </c>
      <c r="K415" s="52" t="s">
        <v>707</v>
      </c>
      <c r="L415" s="13" t="s">
        <v>164</v>
      </c>
      <c r="M415" s="11" t="s">
        <v>24</v>
      </c>
      <c r="N415" s="14">
        <v>30</v>
      </c>
      <c r="O415" s="52" t="s">
        <v>707</v>
      </c>
      <c r="P415" s="52" t="s">
        <v>707</v>
      </c>
      <c r="Q415" s="15" t="s">
        <v>164</v>
      </c>
      <c r="R415" s="11" t="s">
        <v>24</v>
      </c>
      <c r="S415" s="16">
        <v>42</v>
      </c>
      <c r="T415" s="52" t="s">
        <v>707</v>
      </c>
      <c r="U415" s="52" t="s">
        <v>707</v>
      </c>
      <c r="V415" s="17" t="s">
        <v>164</v>
      </c>
      <c r="W415" s="11" t="s">
        <v>24</v>
      </c>
      <c r="X415" s="18">
        <v>42</v>
      </c>
      <c r="Y415" s="52" t="s">
        <v>707</v>
      </c>
      <c r="Z415" s="52" t="s">
        <v>707</v>
      </c>
      <c r="AA415" s="19" t="s">
        <v>25</v>
      </c>
      <c r="AB415" s="11" t="s">
        <v>24</v>
      </c>
      <c r="AC415" s="20" t="s">
        <v>25</v>
      </c>
      <c r="AD415" s="52"/>
      <c r="AE415" s="52"/>
    </row>
    <row r="416" spans="1:31" ht="29" x14ac:dyDescent="0.35">
      <c r="A416" s="56" t="s">
        <v>903</v>
      </c>
      <c r="B416" s="54" t="s">
        <v>901</v>
      </c>
      <c r="C416" s="21" t="s">
        <v>72</v>
      </c>
      <c r="D416" s="35" t="s">
        <v>37</v>
      </c>
      <c r="E416" s="35" t="s">
        <v>899</v>
      </c>
      <c r="F416" s="21" t="s">
        <v>994</v>
      </c>
      <c r="G416" s="10" t="s">
        <v>164</v>
      </c>
      <c r="H416" s="11" t="s">
        <v>24</v>
      </c>
      <c r="I416" s="12">
        <v>42</v>
      </c>
      <c r="J416" s="52" t="s">
        <v>707</v>
      </c>
      <c r="K416" s="52" t="s">
        <v>707</v>
      </c>
      <c r="L416" s="13" t="s">
        <v>164</v>
      </c>
      <c r="M416" s="11" t="s">
        <v>24</v>
      </c>
      <c r="N416" s="14">
        <v>42</v>
      </c>
      <c r="O416" s="52" t="s">
        <v>707</v>
      </c>
      <c r="P416" s="52" t="s">
        <v>707</v>
      </c>
      <c r="Q416" s="15" t="s">
        <v>164</v>
      </c>
      <c r="R416" s="11" t="s">
        <v>24</v>
      </c>
      <c r="S416" s="16">
        <v>66</v>
      </c>
      <c r="T416" s="52" t="s">
        <v>707</v>
      </c>
      <c r="U416" s="52" t="s">
        <v>707</v>
      </c>
      <c r="V416" s="17" t="s">
        <v>164</v>
      </c>
      <c r="W416" s="11" t="s">
        <v>24</v>
      </c>
      <c r="X416" s="18">
        <v>66</v>
      </c>
      <c r="Y416" s="52" t="s">
        <v>707</v>
      </c>
      <c r="Z416" s="52" t="s">
        <v>707</v>
      </c>
      <c r="AA416" s="19" t="s">
        <v>25</v>
      </c>
      <c r="AB416" s="11" t="s">
        <v>24</v>
      </c>
      <c r="AC416" s="20" t="s">
        <v>25</v>
      </c>
      <c r="AD416" s="52"/>
      <c r="AE416" s="52"/>
    </row>
    <row r="417" spans="1:31" ht="29" x14ac:dyDescent="0.35">
      <c r="A417" s="56" t="s">
        <v>904</v>
      </c>
      <c r="B417" s="54" t="s">
        <v>902</v>
      </c>
      <c r="C417" s="21" t="s">
        <v>72</v>
      </c>
      <c r="D417" s="35" t="s">
        <v>37</v>
      </c>
      <c r="E417" s="35" t="s">
        <v>899</v>
      </c>
      <c r="F417" s="21" t="s">
        <v>994</v>
      </c>
      <c r="G417" s="10" t="s">
        <v>164</v>
      </c>
      <c r="H417" s="11" t="s">
        <v>24</v>
      </c>
      <c r="I417" s="12">
        <v>60</v>
      </c>
      <c r="J417" s="52" t="s">
        <v>707</v>
      </c>
      <c r="K417" s="52" t="s">
        <v>707</v>
      </c>
      <c r="L417" s="13" t="s">
        <v>164</v>
      </c>
      <c r="M417" s="11" t="s">
        <v>24</v>
      </c>
      <c r="N417" s="14">
        <v>60</v>
      </c>
      <c r="O417" s="52" t="s">
        <v>707</v>
      </c>
      <c r="P417" s="52" t="s">
        <v>707</v>
      </c>
      <c r="Q417" s="15" t="s">
        <v>164</v>
      </c>
      <c r="R417" s="11" t="s">
        <v>24</v>
      </c>
      <c r="S417" s="16">
        <v>84</v>
      </c>
      <c r="T417" s="52" t="s">
        <v>707</v>
      </c>
      <c r="U417" s="52" t="s">
        <v>707</v>
      </c>
      <c r="V417" s="17" t="s">
        <v>164</v>
      </c>
      <c r="W417" s="11" t="s">
        <v>24</v>
      </c>
      <c r="X417" s="18">
        <v>84</v>
      </c>
      <c r="Y417" s="52" t="s">
        <v>707</v>
      </c>
      <c r="Z417" s="52" t="s">
        <v>707</v>
      </c>
      <c r="AA417" s="19" t="s">
        <v>25</v>
      </c>
      <c r="AB417" s="11" t="s">
        <v>24</v>
      </c>
      <c r="AC417" s="20" t="s">
        <v>25</v>
      </c>
      <c r="AD417" s="52"/>
      <c r="AE417" s="52"/>
    </row>
    <row r="418" spans="1:31" x14ac:dyDescent="0.35">
      <c r="A418" s="40" t="s">
        <v>907</v>
      </c>
      <c r="B418" s="35" t="s">
        <v>913</v>
      </c>
      <c r="C418" s="21" t="s">
        <v>72</v>
      </c>
      <c r="D418" s="35" t="s">
        <v>37</v>
      </c>
      <c r="E418" s="35" t="s">
        <v>899</v>
      </c>
      <c r="F418" s="21" t="s">
        <v>994</v>
      </c>
      <c r="G418" s="10">
        <v>10</v>
      </c>
      <c r="H418" s="11" t="s">
        <v>24</v>
      </c>
      <c r="I418" s="12">
        <v>18</v>
      </c>
      <c r="J418" s="52">
        <f t="shared" ref="J418:J464" si="762">IF(OR(G418&gt;36,I418&gt;36),"",G418*I418/144)</f>
        <v>1.25</v>
      </c>
      <c r="K418" s="52" t="str">
        <f t="shared" ref="K418:K464" si="763">IF(OR(G418&gt;36,I418&gt;36),G418*I418/144,"")</f>
        <v/>
      </c>
      <c r="L418" s="13">
        <v>10</v>
      </c>
      <c r="M418" s="11" t="s">
        <v>24</v>
      </c>
      <c r="N418" s="14">
        <v>18</v>
      </c>
      <c r="O418" s="52">
        <f t="shared" ref="O418:O464" si="764">IF(OR(L418&gt;36,N418&gt;36),"",L418*N418/144)</f>
        <v>1.25</v>
      </c>
      <c r="P418" s="52" t="str">
        <f t="shared" ref="P418:P464" si="765">IF(OR(L418&gt;36,N418&gt;36),L418*N418/144,"")</f>
        <v/>
      </c>
      <c r="Q418" s="15">
        <v>12</v>
      </c>
      <c r="R418" s="11" t="s">
        <v>24</v>
      </c>
      <c r="S418" s="16">
        <v>24</v>
      </c>
      <c r="T418" s="52">
        <f t="shared" ref="T418:T464" si="766">IF(OR(Q418&gt;36,S418&gt;36),"",Q418*S418/144)</f>
        <v>2</v>
      </c>
      <c r="U418" s="52" t="str">
        <f t="shared" ref="U418:U464" si="767">IF(OR(Q418&gt;36,S418&gt;36),Q418*S418/144,"")</f>
        <v/>
      </c>
      <c r="V418" s="17">
        <v>12</v>
      </c>
      <c r="W418" s="11" t="s">
        <v>24</v>
      </c>
      <c r="X418" s="18">
        <v>24</v>
      </c>
      <c r="Y418" s="52">
        <f t="shared" ref="Y418:Y464" si="768">IF(OR(V418&gt;36,X418&gt;36),"",V418*X418/144)</f>
        <v>2</v>
      </c>
      <c r="Z418" s="52" t="str">
        <f t="shared" ref="Z418:Z464" si="769">IF(OR(V418&gt;36,X418&gt;36),V418*X418/144,"")</f>
        <v/>
      </c>
      <c r="AA418" s="19" t="s">
        <v>25</v>
      </c>
      <c r="AB418" s="11" t="s">
        <v>24</v>
      </c>
      <c r="AC418" s="20" t="s">
        <v>25</v>
      </c>
      <c r="AD418" s="52"/>
      <c r="AE418" s="52"/>
    </row>
    <row r="419" spans="1:31" x14ac:dyDescent="0.35">
      <c r="A419" s="40" t="s">
        <v>908</v>
      </c>
      <c r="B419" s="35" t="s">
        <v>914</v>
      </c>
      <c r="C419" s="21" t="s">
        <v>72</v>
      </c>
      <c r="D419" s="35" t="s">
        <v>37</v>
      </c>
      <c r="E419" s="35" t="s">
        <v>899</v>
      </c>
      <c r="F419" s="21" t="s">
        <v>994</v>
      </c>
      <c r="G419" s="10">
        <v>10</v>
      </c>
      <c r="H419" s="11" t="s">
        <v>24</v>
      </c>
      <c r="I419" s="12">
        <v>27</v>
      </c>
      <c r="J419" s="52">
        <f t="shared" si="762"/>
        <v>1.875</v>
      </c>
      <c r="K419" s="52" t="str">
        <f t="shared" si="763"/>
        <v/>
      </c>
      <c r="L419" s="13">
        <v>10</v>
      </c>
      <c r="M419" s="11" t="s">
        <v>24</v>
      </c>
      <c r="N419" s="14">
        <v>27</v>
      </c>
      <c r="O419" s="52">
        <f t="shared" si="764"/>
        <v>1.875</v>
      </c>
      <c r="P419" s="52" t="str">
        <f t="shared" si="765"/>
        <v/>
      </c>
      <c r="Q419" s="15">
        <v>12</v>
      </c>
      <c r="R419" s="11" t="s">
        <v>24</v>
      </c>
      <c r="S419" s="16">
        <v>36</v>
      </c>
      <c r="T419" s="52">
        <f t="shared" si="766"/>
        <v>3</v>
      </c>
      <c r="U419" s="52" t="str">
        <f t="shared" si="767"/>
        <v/>
      </c>
      <c r="V419" s="17">
        <v>12</v>
      </c>
      <c r="W419" s="11" t="s">
        <v>24</v>
      </c>
      <c r="X419" s="18">
        <v>36</v>
      </c>
      <c r="Y419" s="52">
        <f t="shared" si="768"/>
        <v>3</v>
      </c>
      <c r="Z419" s="52" t="str">
        <f t="shared" si="769"/>
        <v/>
      </c>
      <c r="AA419" s="19" t="s">
        <v>25</v>
      </c>
      <c r="AB419" s="11" t="s">
        <v>24</v>
      </c>
      <c r="AC419" s="20" t="s">
        <v>25</v>
      </c>
      <c r="AD419" s="52"/>
      <c r="AE419" s="52"/>
    </row>
    <row r="420" spans="1:31" x14ac:dyDescent="0.35">
      <c r="A420" s="40" t="s">
        <v>909</v>
      </c>
      <c r="B420" s="35" t="s">
        <v>915</v>
      </c>
      <c r="C420" s="21" t="s">
        <v>72</v>
      </c>
      <c r="D420" s="35" t="s">
        <v>37</v>
      </c>
      <c r="E420" s="35" t="s">
        <v>899</v>
      </c>
      <c r="F420" s="21" t="s">
        <v>994</v>
      </c>
      <c r="G420" s="10">
        <v>10</v>
      </c>
      <c r="H420" s="11" t="s">
        <v>24</v>
      </c>
      <c r="I420" s="12">
        <v>36</v>
      </c>
      <c r="J420" s="52">
        <f t="shared" si="762"/>
        <v>2.5</v>
      </c>
      <c r="K420" s="52" t="str">
        <f t="shared" si="763"/>
        <v/>
      </c>
      <c r="L420" s="13">
        <v>10</v>
      </c>
      <c r="M420" s="11" t="s">
        <v>24</v>
      </c>
      <c r="N420" s="14">
        <v>36</v>
      </c>
      <c r="O420" s="52">
        <f t="shared" si="764"/>
        <v>2.5</v>
      </c>
      <c r="P420" s="52" t="str">
        <f t="shared" si="765"/>
        <v/>
      </c>
      <c r="Q420" s="15">
        <v>12</v>
      </c>
      <c r="R420" s="11" t="s">
        <v>24</v>
      </c>
      <c r="S420" s="16">
        <v>48</v>
      </c>
      <c r="T420" s="52" t="str">
        <f t="shared" si="766"/>
        <v/>
      </c>
      <c r="U420" s="52">
        <f t="shared" si="767"/>
        <v>4</v>
      </c>
      <c r="V420" s="17">
        <v>12</v>
      </c>
      <c r="W420" s="11" t="s">
        <v>24</v>
      </c>
      <c r="X420" s="18">
        <v>48</v>
      </c>
      <c r="Y420" s="52" t="str">
        <f t="shared" si="768"/>
        <v/>
      </c>
      <c r="Z420" s="52">
        <f t="shared" si="769"/>
        <v>4</v>
      </c>
      <c r="AA420" s="19" t="s">
        <v>25</v>
      </c>
      <c r="AB420" s="11" t="s">
        <v>24</v>
      </c>
      <c r="AC420" s="20" t="s">
        <v>25</v>
      </c>
      <c r="AD420" s="52"/>
      <c r="AE420" s="52"/>
    </row>
    <row r="421" spans="1:31" x14ac:dyDescent="0.35">
      <c r="A421" s="40" t="s">
        <v>910</v>
      </c>
      <c r="B421" s="35" t="s">
        <v>912</v>
      </c>
      <c r="C421" s="21" t="s">
        <v>72</v>
      </c>
      <c r="D421" s="35" t="s">
        <v>37</v>
      </c>
      <c r="E421" s="35" t="s">
        <v>899</v>
      </c>
      <c r="F421" s="21" t="s">
        <v>994</v>
      </c>
      <c r="G421" s="10">
        <v>18</v>
      </c>
      <c r="H421" s="11" t="s">
        <v>24</v>
      </c>
      <c r="I421" s="12">
        <v>54</v>
      </c>
      <c r="J421" s="52" t="str">
        <f t="shared" si="762"/>
        <v/>
      </c>
      <c r="K421" s="52">
        <f t="shared" si="763"/>
        <v>6.75</v>
      </c>
      <c r="L421" s="13">
        <v>18</v>
      </c>
      <c r="M421" s="11" t="s">
        <v>24</v>
      </c>
      <c r="N421" s="14">
        <v>54</v>
      </c>
      <c r="O421" s="52" t="str">
        <f t="shared" si="764"/>
        <v/>
      </c>
      <c r="P421" s="52">
        <f t="shared" si="765"/>
        <v>6.75</v>
      </c>
      <c r="Q421" s="15">
        <v>18</v>
      </c>
      <c r="R421" s="11" t="s">
        <v>24</v>
      </c>
      <c r="S421" s="16">
        <v>54</v>
      </c>
      <c r="T421" s="52" t="str">
        <f t="shared" si="766"/>
        <v/>
      </c>
      <c r="U421" s="52">
        <f t="shared" si="767"/>
        <v>6.75</v>
      </c>
      <c r="V421" s="17">
        <v>18</v>
      </c>
      <c r="W421" s="11" t="s">
        <v>24</v>
      </c>
      <c r="X421" s="18">
        <v>54</v>
      </c>
      <c r="Y421" s="52" t="str">
        <f t="shared" si="768"/>
        <v/>
      </c>
      <c r="Z421" s="52">
        <f t="shared" si="769"/>
        <v>6.75</v>
      </c>
      <c r="AA421" s="19" t="s">
        <v>25</v>
      </c>
      <c r="AB421" s="11" t="s">
        <v>24</v>
      </c>
      <c r="AC421" s="20" t="s">
        <v>25</v>
      </c>
      <c r="AD421" s="52"/>
      <c r="AE421" s="52"/>
    </row>
    <row r="422" spans="1:31" ht="29" x14ac:dyDescent="0.35">
      <c r="A422" s="40" t="s">
        <v>911</v>
      </c>
      <c r="B422" s="35" t="s">
        <v>916</v>
      </c>
      <c r="C422" s="21" t="s">
        <v>72</v>
      </c>
      <c r="D422" s="35" t="s">
        <v>37</v>
      </c>
      <c r="E422" s="35" t="s">
        <v>899</v>
      </c>
      <c r="F422" s="21" t="s">
        <v>994</v>
      </c>
      <c r="G422" s="10">
        <v>18</v>
      </c>
      <c r="H422" s="11" t="s">
        <v>24</v>
      </c>
      <c r="I422" s="12">
        <v>60</v>
      </c>
      <c r="J422" s="52" t="str">
        <f t="shared" si="762"/>
        <v/>
      </c>
      <c r="K422" s="52">
        <f t="shared" si="763"/>
        <v>7.5</v>
      </c>
      <c r="L422" s="13">
        <v>18</v>
      </c>
      <c r="M422" s="11" t="s">
        <v>24</v>
      </c>
      <c r="N422" s="14">
        <v>60</v>
      </c>
      <c r="O422" s="52" t="str">
        <f t="shared" si="764"/>
        <v/>
      </c>
      <c r="P422" s="52">
        <f t="shared" si="765"/>
        <v>7.5</v>
      </c>
      <c r="Q422" s="15">
        <v>18</v>
      </c>
      <c r="R422" s="11" t="s">
        <v>24</v>
      </c>
      <c r="S422" s="16">
        <v>60</v>
      </c>
      <c r="T422" s="52" t="str">
        <f t="shared" si="766"/>
        <v/>
      </c>
      <c r="U422" s="52">
        <f t="shared" si="767"/>
        <v>7.5</v>
      </c>
      <c r="V422" s="17">
        <v>18</v>
      </c>
      <c r="W422" s="11" t="s">
        <v>24</v>
      </c>
      <c r="X422" s="18">
        <v>60</v>
      </c>
      <c r="Y422" s="52" t="str">
        <f t="shared" si="768"/>
        <v/>
      </c>
      <c r="Z422" s="52">
        <f t="shared" si="769"/>
        <v>7.5</v>
      </c>
      <c r="AA422" s="19" t="s">
        <v>25</v>
      </c>
      <c r="AB422" s="11" t="s">
        <v>24</v>
      </c>
      <c r="AC422" s="20" t="s">
        <v>25</v>
      </c>
      <c r="AD422" s="52"/>
      <c r="AE422" s="52"/>
    </row>
    <row r="423" spans="1:31" x14ac:dyDescent="0.35">
      <c r="A423" s="40" t="s">
        <v>917</v>
      </c>
      <c r="B423" s="35" t="s">
        <v>918</v>
      </c>
      <c r="C423" s="21" t="s">
        <v>72</v>
      </c>
      <c r="D423" s="35" t="s">
        <v>37</v>
      </c>
      <c r="E423" s="35" t="s">
        <v>899</v>
      </c>
      <c r="F423" s="21" t="s">
        <v>994</v>
      </c>
      <c r="G423" s="10" t="s">
        <v>164</v>
      </c>
      <c r="H423" s="11" t="s">
        <v>24</v>
      </c>
      <c r="I423" s="12" t="s">
        <v>164</v>
      </c>
      <c r="J423" s="52" t="s">
        <v>707</v>
      </c>
      <c r="K423" s="52" t="s">
        <v>707</v>
      </c>
      <c r="L423" s="13" t="s">
        <v>164</v>
      </c>
      <c r="M423" s="11" t="s">
        <v>24</v>
      </c>
      <c r="N423" s="14" t="s">
        <v>164</v>
      </c>
      <c r="O423" s="52" t="s">
        <v>707</v>
      </c>
      <c r="P423" s="52" t="s">
        <v>707</v>
      </c>
      <c r="Q423" s="15" t="s">
        <v>164</v>
      </c>
      <c r="R423" s="11" t="s">
        <v>24</v>
      </c>
      <c r="S423" s="16" t="s">
        <v>164</v>
      </c>
      <c r="T423" s="52" t="s">
        <v>707</v>
      </c>
      <c r="U423" s="52" t="s">
        <v>707</v>
      </c>
      <c r="V423" s="17" t="s">
        <v>164</v>
      </c>
      <c r="W423" s="11" t="s">
        <v>24</v>
      </c>
      <c r="X423" s="18" t="s">
        <v>164</v>
      </c>
      <c r="Y423" s="52" t="s">
        <v>707</v>
      </c>
      <c r="Z423" s="52" t="s">
        <v>707</v>
      </c>
      <c r="AA423" s="19" t="s">
        <v>25</v>
      </c>
      <c r="AB423" s="11" t="s">
        <v>24</v>
      </c>
      <c r="AC423" s="20" t="s">
        <v>25</v>
      </c>
      <c r="AD423" s="52"/>
      <c r="AE423" s="52"/>
    </row>
    <row r="424" spans="1:31" x14ac:dyDescent="0.35">
      <c r="A424" s="40" t="s">
        <v>919</v>
      </c>
      <c r="B424" s="35" t="s">
        <v>920</v>
      </c>
      <c r="C424" s="21" t="s">
        <v>72</v>
      </c>
      <c r="D424" s="35" t="s">
        <v>37</v>
      </c>
      <c r="E424" s="35" t="s">
        <v>899</v>
      </c>
      <c r="F424" s="21" t="s">
        <v>994</v>
      </c>
      <c r="G424" s="10" t="s">
        <v>164</v>
      </c>
      <c r="H424" s="11" t="s">
        <v>24</v>
      </c>
      <c r="I424" s="12" t="s">
        <v>164</v>
      </c>
      <c r="J424" s="52" t="s">
        <v>707</v>
      </c>
      <c r="K424" s="52" t="s">
        <v>707</v>
      </c>
      <c r="L424" s="13" t="s">
        <v>164</v>
      </c>
      <c r="M424" s="11" t="s">
        <v>24</v>
      </c>
      <c r="N424" s="14" t="s">
        <v>164</v>
      </c>
      <c r="O424" s="52" t="s">
        <v>707</v>
      </c>
      <c r="P424" s="52" t="s">
        <v>707</v>
      </c>
      <c r="Q424" s="15" t="s">
        <v>164</v>
      </c>
      <c r="R424" s="11" t="s">
        <v>24</v>
      </c>
      <c r="S424" s="16" t="s">
        <v>164</v>
      </c>
      <c r="T424" s="52" t="s">
        <v>707</v>
      </c>
      <c r="U424" s="52" t="s">
        <v>707</v>
      </c>
      <c r="V424" s="17" t="s">
        <v>164</v>
      </c>
      <c r="W424" s="11" t="s">
        <v>24</v>
      </c>
      <c r="X424" s="18" t="s">
        <v>164</v>
      </c>
      <c r="Y424" s="52" t="s">
        <v>707</v>
      </c>
      <c r="Z424" s="52" t="s">
        <v>707</v>
      </c>
      <c r="AA424" s="19" t="s">
        <v>25</v>
      </c>
      <c r="AB424" s="11" t="s">
        <v>24</v>
      </c>
      <c r="AC424" s="20" t="s">
        <v>25</v>
      </c>
      <c r="AD424" s="52"/>
      <c r="AE424" s="52"/>
    </row>
    <row r="425" spans="1:31" x14ac:dyDescent="0.35">
      <c r="A425" s="40" t="s">
        <v>921</v>
      </c>
      <c r="B425" s="35" t="s">
        <v>922</v>
      </c>
      <c r="C425" s="21" t="s">
        <v>72</v>
      </c>
      <c r="D425" s="35" t="s">
        <v>37</v>
      </c>
      <c r="E425" s="35" t="s">
        <v>899</v>
      </c>
      <c r="F425" s="21" t="s">
        <v>994</v>
      </c>
      <c r="G425" s="10">
        <v>24</v>
      </c>
      <c r="H425" s="11" t="s">
        <v>24</v>
      </c>
      <c r="I425" s="12">
        <v>24</v>
      </c>
      <c r="J425" s="52">
        <f t="shared" si="762"/>
        <v>4</v>
      </c>
      <c r="K425" s="52" t="str">
        <f t="shared" si="763"/>
        <v/>
      </c>
      <c r="L425" s="13">
        <v>24</v>
      </c>
      <c r="M425" s="11" t="s">
        <v>24</v>
      </c>
      <c r="N425" s="14">
        <v>24</v>
      </c>
      <c r="O425" s="52">
        <f t="shared" si="764"/>
        <v>4</v>
      </c>
      <c r="P425" s="52" t="str">
        <f t="shared" si="765"/>
        <v/>
      </c>
      <c r="Q425" s="15">
        <v>30</v>
      </c>
      <c r="R425" s="11" t="s">
        <v>24</v>
      </c>
      <c r="S425" s="16">
        <v>30</v>
      </c>
      <c r="T425" s="52">
        <f t="shared" si="766"/>
        <v>6.25</v>
      </c>
      <c r="U425" s="52" t="str">
        <f t="shared" si="767"/>
        <v/>
      </c>
      <c r="V425" s="17">
        <v>30</v>
      </c>
      <c r="W425" s="11" t="s">
        <v>24</v>
      </c>
      <c r="X425" s="18">
        <v>30</v>
      </c>
      <c r="Y425" s="52">
        <f t="shared" si="768"/>
        <v>6.25</v>
      </c>
      <c r="Z425" s="52" t="str">
        <f t="shared" si="769"/>
        <v/>
      </c>
      <c r="AA425" s="19" t="s">
        <v>25</v>
      </c>
      <c r="AB425" s="11" t="s">
        <v>24</v>
      </c>
      <c r="AC425" s="20" t="s">
        <v>25</v>
      </c>
      <c r="AD425" s="52"/>
      <c r="AE425" s="52"/>
    </row>
    <row r="426" spans="1:31" x14ac:dyDescent="0.35">
      <c r="A426" s="40" t="s">
        <v>923</v>
      </c>
      <c r="B426" s="35" t="s">
        <v>924</v>
      </c>
      <c r="C426" s="21" t="s">
        <v>72</v>
      </c>
      <c r="D426" s="35" t="s">
        <v>37</v>
      </c>
      <c r="E426" s="35" t="s">
        <v>899</v>
      </c>
      <c r="F426" s="21" t="s">
        <v>994</v>
      </c>
      <c r="G426" s="10">
        <v>24</v>
      </c>
      <c r="H426" s="11" t="s">
        <v>24</v>
      </c>
      <c r="I426" s="12">
        <v>24</v>
      </c>
      <c r="J426" s="52">
        <f t="shared" ref="J426:J429" si="770">IF(OR(G426&gt;36,I426&gt;36),"",G426*I426/144)</f>
        <v>4</v>
      </c>
      <c r="K426" s="52" t="str">
        <f t="shared" ref="K426:K429" si="771">IF(OR(G426&gt;36,I426&gt;36),G426*I426/144,"")</f>
        <v/>
      </c>
      <c r="L426" s="13">
        <v>24</v>
      </c>
      <c r="M426" s="11" t="s">
        <v>24</v>
      </c>
      <c r="N426" s="14">
        <v>24</v>
      </c>
      <c r="O426" s="52">
        <f t="shared" ref="O426:O429" si="772">IF(OR(L426&gt;36,N426&gt;36),"",L426*N426/144)</f>
        <v>4</v>
      </c>
      <c r="P426" s="52" t="str">
        <f t="shared" ref="P426:P429" si="773">IF(OR(L426&gt;36,N426&gt;36),L426*N426/144,"")</f>
        <v/>
      </c>
      <c r="Q426" s="15">
        <v>30</v>
      </c>
      <c r="R426" s="11" t="s">
        <v>24</v>
      </c>
      <c r="S426" s="16">
        <v>30</v>
      </c>
      <c r="T426" s="52">
        <f t="shared" ref="T426:T429" si="774">IF(OR(Q426&gt;36,S426&gt;36),"",Q426*S426/144)</f>
        <v>6.25</v>
      </c>
      <c r="U426" s="52" t="str">
        <f t="shared" ref="U426:U429" si="775">IF(OR(Q426&gt;36,S426&gt;36),Q426*S426/144,"")</f>
        <v/>
      </c>
      <c r="V426" s="17">
        <v>30</v>
      </c>
      <c r="W426" s="11" t="s">
        <v>24</v>
      </c>
      <c r="X426" s="18">
        <v>30</v>
      </c>
      <c r="Y426" s="52">
        <f t="shared" ref="Y426:Y429" si="776">IF(OR(V426&gt;36,X426&gt;36),"",V426*X426/144)</f>
        <v>6.25</v>
      </c>
      <c r="Z426" s="52" t="str">
        <f t="shared" ref="Z426:Z429" si="777">IF(OR(V426&gt;36,X426&gt;36),V426*X426/144,"")</f>
        <v/>
      </c>
      <c r="AA426" s="19" t="s">
        <v>25</v>
      </c>
      <c r="AB426" s="11" t="s">
        <v>24</v>
      </c>
      <c r="AC426" s="20" t="s">
        <v>25</v>
      </c>
      <c r="AD426" s="52"/>
      <c r="AE426" s="52"/>
    </row>
    <row r="427" spans="1:31" x14ac:dyDescent="0.35">
      <c r="A427" s="40" t="s">
        <v>925</v>
      </c>
      <c r="B427" s="35" t="s">
        <v>926</v>
      </c>
      <c r="C427" s="21" t="s">
        <v>72</v>
      </c>
      <c r="D427" s="35" t="s">
        <v>37</v>
      </c>
      <c r="E427" s="35" t="s">
        <v>899</v>
      </c>
      <c r="F427" s="21" t="s">
        <v>994</v>
      </c>
      <c r="G427" s="10">
        <v>24</v>
      </c>
      <c r="H427" s="11" t="s">
        <v>24</v>
      </c>
      <c r="I427" s="12">
        <v>24</v>
      </c>
      <c r="J427" s="52">
        <f t="shared" si="770"/>
        <v>4</v>
      </c>
      <c r="K427" s="52" t="str">
        <f t="shared" si="771"/>
        <v/>
      </c>
      <c r="L427" s="13">
        <v>24</v>
      </c>
      <c r="M427" s="11" t="s">
        <v>24</v>
      </c>
      <c r="N427" s="14">
        <v>24</v>
      </c>
      <c r="O427" s="52">
        <f t="shared" si="772"/>
        <v>4</v>
      </c>
      <c r="P427" s="52" t="str">
        <f t="shared" si="773"/>
        <v/>
      </c>
      <c r="Q427" s="15">
        <v>30</v>
      </c>
      <c r="R427" s="11" t="s">
        <v>24</v>
      </c>
      <c r="S427" s="16">
        <v>30</v>
      </c>
      <c r="T427" s="52">
        <f t="shared" si="774"/>
        <v>6.25</v>
      </c>
      <c r="U427" s="52" t="str">
        <f t="shared" si="775"/>
        <v/>
      </c>
      <c r="V427" s="17">
        <v>30</v>
      </c>
      <c r="W427" s="11" t="s">
        <v>24</v>
      </c>
      <c r="X427" s="18">
        <v>30</v>
      </c>
      <c r="Y427" s="52">
        <f t="shared" si="776"/>
        <v>6.25</v>
      </c>
      <c r="Z427" s="52" t="str">
        <f t="shared" si="777"/>
        <v/>
      </c>
      <c r="AA427" s="19" t="s">
        <v>25</v>
      </c>
      <c r="AB427" s="11" t="s">
        <v>24</v>
      </c>
      <c r="AC427" s="20" t="s">
        <v>25</v>
      </c>
      <c r="AD427" s="52"/>
      <c r="AE427" s="52"/>
    </row>
    <row r="428" spans="1:31" x14ac:dyDescent="0.35">
      <c r="A428" s="40" t="s">
        <v>927</v>
      </c>
      <c r="B428" s="35" t="s">
        <v>928</v>
      </c>
      <c r="C428" s="21" t="s">
        <v>72</v>
      </c>
      <c r="D428" s="35" t="s">
        <v>37</v>
      </c>
      <c r="E428" s="35" t="s">
        <v>899</v>
      </c>
      <c r="F428" s="21" t="s">
        <v>994</v>
      </c>
      <c r="G428" s="10">
        <v>24</v>
      </c>
      <c r="H428" s="11" t="s">
        <v>24</v>
      </c>
      <c r="I428" s="12">
        <v>24</v>
      </c>
      <c r="J428" s="52">
        <f t="shared" si="770"/>
        <v>4</v>
      </c>
      <c r="K428" s="52" t="str">
        <f t="shared" si="771"/>
        <v/>
      </c>
      <c r="L428" s="13">
        <v>24</v>
      </c>
      <c r="M428" s="11" t="s">
        <v>24</v>
      </c>
      <c r="N428" s="14">
        <v>24</v>
      </c>
      <c r="O428" s="52">
        <f t="shared" si="772"/>
        <v>4</v>
      </c>
      <c r="P428" s="52" t="str">
        <f t="shared" si="773"/>
        <v/>
      </c>
      <c r="Q428" s="15">
        <v>30</v>
      </c>
      <c r="R428" s="11" t="s">
        <v>24</v>
      </c>
      <c r="S428" s="16">
        <v>30</v>
      </c>
      <c r="T428" s="52">
        <f t="shared" si="774"/>
        <v>6.25</v>
      </c>
      <c r="U428" s="52" t="str">
        <f t="shared" si="775"/>
        <v/>
      </c>
      <c r="V428" s="17">
        <v>30</v>
      </c>
      <c r="W428" s="11" t="s">
        <v>24</v>
      </c>
      <c r="X428" s="18">
        <v>30</v>
      </c>
      <c r="Y428" s="52">
        <f t="shared" si="776"/>
        <v>6.25</v>
      </c>
      <c r="Z428" s="52" t="str">
        <f t="shared" si="777"/>
        <v/>
      </c>
      <c r="AA428" s="19" t="s">
        <v>25</v>
      </c>
      <c r="AB428" s="11" t="s">
        <v>24</v>
      </c>
      <c r="AC428" s="20" t="s">
        <v>25</v>
      </c>
      <c r="AD428" s="52"/>
      <c r="AE428" s="52"/>
    </row>
    <row r="429" spans="1:31" x14ac:dyDescent="0.35">
      <c r="A429" s="40" t="s">
        <v>929</v>
      </c>
      <c r="B429" s="35" t="s">
        <v>930</v>
      </c>
      <c r="C429" s="21" t="s">
        <v>72</v>
      </c>
      <c r="D429" s="35" t="s">
        <v>37</v>
      </c>
      <c r="E429" s="35" t="s">
        <v>899</v>
      </c>
      <c r="F429" s="21" t="s">
        <v>994</v>
      </c>
      <c r="G429" s="10">
        <v>24</v>
      </c>
      <c r="H429" s="11" t="s">
        <v>24</v>
      </c>
      <c r="I429" s="12">
        <v>24</v>
      </c>
      <c r="J429" s="52">
        <f t="shared" si="770"/>
        <v>4</v>
      </c>
      <c r="K429" s="52" t="str">
        <f t="shared" si="771"/>
        <v/>
      </c>
      <c r="L429" s="13">
        <v>24</v>
      </c>
      <c r="M429" s="11" t="s">
        <v>24</v>
      </c>
      <c r="N429" s="14">
        <v>24</v>
      </c>
      <c r="O429" s="52">
        <f t="shared" si="772"/>
        <v>4</v>
      </c>
      <c r="P429" s="52" t="str">
        <f t="shared" si="773"/>
        <v/>
      </c>
      <c r="Q429" s="15">
        <v>30</v>
      </c>
      <c r="R429" s="11" t="s">
        <v>24</v>
      </c>
      <c r="S429" s="16">
        <v>30</v>
      </c>
      <c r="T429" s="52">
        <f t="shared" si="774"/>
        <v>6.25</v>
      </c>
      <c r="U429" s="52" t="str">
        <f t="shared" si="775"/>
        <v/>
      </c>
      <c r="V429" s="17">
        <v>30</v>
      </c>
      <c r="W429" s="11" t="s">
        <v>24</v>
      </c>
      <c r="X429" s="18">
        <v>30</v>
      </c>
      <c r="Y429" s="52">
        <f t="shared" si="776"/>
        <v>6.25</v>
      </c>
      <c r="Z429" s="52" t="str">
        <f t="shared" si="777"/>
        <v/>
      </c>
      <c r="AA429" s="19" t="s">
        <v>25</v>
      </c>
      <c r="AB429" s="11" t="s">
        <v>24</v>
      </c>
      <c r="AC429" s="20" t="s">
        <v>25</v>
      </c>
      <c r="AD429" s="52"/>
      <c r="AE429" s="52"/>
    </row>
    <row r="430" spans="1:31" x14ac:dyDescent="0.35">
      <c r="A430" s="40" t="s">
        <v>931</v>
      </c>
      <c r="B430" s="35" t="s">
        <v>933</v>
      </c>
      <c r="C430" s="21" t="s">
        <v>72</v>
      </c>
      <c r="D430" s="35" t="s">
        <v>37</v>
      </c>
      <c r="E430" s="35" t="s">
        <v>899</v>
      </c>
      <c r="F430" s="21" t="s">
        <v>994</v>
      </c>
      <c r="G430" s="10">
        <v>30</v>
      </c>
      <c r="H430" s="11" t="s">
        <v>24</v>
      </c>
      <c r="I430" s="12">
        <v>48</v>
      </c>
      <c r="J430" s="52" t="str">
        <f t="shared" si="762"/>
        <v/>
      </c>
      <c r="K430" s="52">
        <f t="shared" si="763"/>
        <v>10</v>
      </c>
      <c r="L430" s="13">
        <v>30</v>
      </c>
      <c r="M430" s="11" t="s">
        <v>24</v>
      </c>
      <c r="N430" s="14">
        <v>48</v>
      </c>
      <c r="O430" s="52" t="str">
        <f t="shared" si="764"/>
        <v/>
      </c>
      <c r="P430" s="52">
        <f t="shared" si="765"/>
        <v>10</v>
      </c>
      <c r="Q430" s="15" t="s">
        <v>25</v>
      </c>
      <c r="R430" s="11" t="s">
        <v>24</v>
      </c>
      <c r="S430" s="16" t="s">
        <v>25</v>
      </c>
      <c r="T430" s="52"/>
      <c r="U430" s="52"/>
      <c r="V430" s="17" t="s">
        <v>25</v>
      </c>
      <c r="W430" s="11" t="s">
        <v>24</v>
      </c>
      <c r="X430" s="18" t="s">
        <v>25</v>
      </c>
      <c r="Y430" s="52"/>
      <c r="Z430" s="52"/>
      <c r="AA430" s="19" t="s">
        <v>25</v>
      </c>
      <c r="AB430" s="11" t="s">
        <v>24</v>
      </c>
      <c r="AC430" s="20" t="s">
        <v>25</v>
      </c>
      <c r="AD430" s="52"/>
      <c r="AE430" s="52"/>
    </row>
    <row r="431" spans="1:31" x14ac:dyDescent="0.35">
      <c r="A431" s="40" t="s">
        <v>932</v>
      </c>
      <c r="B431" s="35" t="s">
        <v>934</v>
      </c>
      <c r="C431" s="21" t="s">
        <v>72</v>
      </c>
      <c r="D431" s="35" t="s">
        <v>37</v>
      </c>
      <c r="E431" s="35" t="s">
        <v>899</v>
      </c>
      <c r="F431" s="21" t="s">
        <v>994</v>
      </c>
      <c r="G431" s="10">
        <v>24</v>
      </c>
      <c r="H431" s="11" t="s">
        <v>24</v>
      </c>
      <c r="I431" s="12">
        <v>24</v>
      </c>
      <c r="J431" s="52">
        <f t="shared" si="762"/>
        <v>4</v>
      </c>
      <c r="K431" s="52" t="str">
        <f t="shared" si="763"/>
        <v/>
      </c>
      <c r="L431" s="13">
        <v>24</v>
      </c>
      <c r="M431" s="11" t="s">
        <v>24</v>
      </c>
      <c r="N431" s="14">
        <v>24</v>
      </c>
      <c r="O431" s="52">
        <f t="shared" si="764"/>
        <v>4</v>
      </c>
      <c r="P431" s="52" t="str">
        <f t="shared" si="765"/>
        <v/>
      </c>
      <c r="Q431" s="15" t="s">
        <v>25</v>
      </c>
      <c r="R431" s="11" t="s">
        <v>24</v>
      </c>
      <c r="S431" s="16" t="s">
        <v>25</v>
      </c>
      <c r="T431" s="52"/>
      <c r="U431" s="52"/>
      <c r="V431" s="17" t="s">
        <v>25</v>
      </c>
      <c r="W431" s="11" t="s">
        <v>24</v>
      </c>
      <c r="X431" s="18" t="s">
        <v>25</v>
      </c>
      <c r="Y431" s="52"/>
      <c r="Z431" s="52"/>
      <c r="AA431" s="19" t="s">
        <v>25</v>
      </c>
      <c r="AB431" s="11" t="s">
        <v>24</v>
      </c>
      <c r="AC431" s="20" t="s">
        <v>25</v>
      </c>
      <c r="AD431" s="52"/>
      <c r="AE431" s="52"/>
    </row>
    <row r="432" spans="1:31" x14ac:dyDescent="0.35">
      <c r="A432" s="40" t="s">
        <v>935</v>
      </c>
      <c r="B432" s="35" t="s">
        <v>936</v>
      </c>
      <c r="C432" s="21" t="s">
        <v>72</v>
      </c>
      <c r="D432" s="35" t="s">
        <v>37</v>
      </c>
      <c r="E432" s="35" t="s">
        <v>937</v>
      </c>
      <c r="F432" s="21" t="s">
        <v>994</v>
      </c>
      <c r="G432" s="10">
        <v>24</v>
      </c>
      <c r="H432" s="11" t="s">
        <v>24</v>
      </c>
      <c r="I432" s="12">
        <v>24</v>
      </c>
      <c r="J432" s="52">
        <f t="shared" si="762"/>
        <v>4</v>
      </c>
      <c r="K432" s="52" t="str">
        <f t="shared" si="763"/>
        <v/>
      </c>
      <c r="L432" s="13">
        <v>24</v>
      </c>
      <c r="M432" s="11" t="s">
        <v>24</v>
      </c>
      <c r="N432" s="14">
        <v>24</v>
      </c>
      <c r="O432" s="52">
        <f t="shared" si="764"/>
        <v>4</v>
      </c>
      <c r="P432" s="52" t="str">
        <f t="shared" si="765"/>
        <v/>
      </c>
      <c r="Q432" s="15">
        <v>30</v>
      </c>
      <c r="R432" s="11" t="s">
        <v>24</v>
      </c>
      <c r="S432" s="16">
        <v>30</v>
      </c>
      <c r="T432" s="52">
        <f t="shared" ref="T432:T433" si="778">IF(OR(Q432&gt;36,S432&gt;36),"",Q432*S432/144)</f>
        <v>6.25</v>
      </c>
      <c r="U432" s="52" t="str">
        <f t="shared" ref="U432:U433" si="779">IF(OR(Q432&gt;36,S432&gt;36),Q432*S432/144,"")</f>
        <v/>
      </c>
      <c r="V432" s="17">
        <v>30</v>
      </c>
      <c r="W432" s="11" t="s">
        <v>24</v>
      </c>
      <c r="X432" s="18">
        <v>30</v>
      </c>
      <c r="Y432" s="52">
        <f t="shared" ref="Y432:Y433" si="780">IF(OR(V432&gt;36,X432&gt;36),"",V432*X432/144)</f>
        <v>6.25</v>
      </c>
      <c r="Z432" s="52" t="str">
        <f t="shared" ref="Z432:Z433" si="781">IF(OR(V432&gt;36,X432&gt;36),V432*X432/144,"")</f>
        <v/>
      </c>
      <c r="AA432" s="19" t="s">
        <v>25</v>
      </c>
      <c r="AB432" s="11" t="s">
        <v>24</v>
      </c>
      <c r="AC432" s="20" t="s">
        <v>25</v>
      </c>
      <c r="AD432" s="52"/>
      <c r="AE432" s="52"/>
    </row>
    <row r="433" spans="1:31" x14ac:dyDescent="0.35">
      <c r="A433" s="40" t="s">
        <v>938</v>
      </c>
      <c r="B433" s="35" t="s">
        <v>641</v>
      </c>
      <c r="C433" s="21" t="s">
        <v>72</v>
      </c>
      <c r="D433" s="35" t="s">
        <v>37</v>
      </c>
      <c r="E433" s="35" t="s">
        <v>937</v>
      </c>
      <c r="F433" s="21" t="s">
        <v>994</v>
      </c>
      <c r="G433" s="10">
        <v>24</v>
      </c>
      <c r="H433" s="11" t="s">
        <v>24</v>
      </c>
      <c r="I433" s="12">
        <v>24</v>
      </c>
      <c r="J433" s="52">
        <f t="shared" si="762"/>
        <v>4</v>
      </c>
      <c r="K433" s="52" t="str">
        <f t="shared" si="763"/>
        <v/>
      </c>
      <c r="L433" s="13">
        <v>24</v>
      </c>
      <c r="M433" s="11" t="s">
        <v>24</v>
      </c>
      <c r="N433" s="14">
        <v>24</v>
      </c>
      <c r="O433" s="52">
        <f t="shared" si="764"/>
        <v>4</v>
      </c>
      <c r="P433" s="52" t="str">
        <f t="shared" si="765"/>
        <v/>
      </c>
      <c r="Q433" s="15">
        <v>30</v>
      </c>
      <c r="R433" s="11" t="s">
        <v>24</v>
      </c>
      <c r="S433" s="16">
        <v>30</v>
      </c>
      <c r="T433" s="52">
        <f t="shared" si="778"/>
        <v>6.25</v>
      </c>
      <c r="U433" s="52" t="str">
        <f t="shared" si="779"/>
        <v/>
      </c>
      <c r="V433" s="17">
        <v>30</v>
      </c>
      <c r="W433" s="11" t="s">
        <v>24</v>
      </c>
      <c r="X433" s="18">
        <v>30</v>
      </c>
      <c r="Y433" s="52">
        <f t="shared" si="780"/>
        <v>6.25</v>
      </c>
      <c r="Z433" s="52" t="str">
        <f t="shared" si="781"/>
        <v/>
      </c>
      <c r="AA433" s="19" t="s">
        <v>25</v>
      </c>
      <c r="AB433" s="11" t="s">
        <v>24</v>
      </c>
      <c r="AC433" s="20" t="s">
        <v>25</v>
      </c>
      <c r="AD433" s="52"/>
      <c r="AE433" s="52"/>
    </row>
    <row r="434" spans="1:31" x14ac:dyDescent="0.35">
      <c r="A434" s="40" t="s">
        <v>939</v>
      </c>
      <c r="B434" s="35" t="s">
        <v>940</v>
      </c>
      <c r="C434" s="21" t="s">
        <v>72</v>
      </c>
      <c r="D434" s="35" t="s">
        <v>37</v>
      </c>
      <c r="E434" s="35" t="s">
        <v>937</v>
      </c>
      <c r="F434" s="21" t="s">
        <v>994</v>
      </c>
      <c r="G434" s="10">
        <v>18</v>
      </c>
      <c r="H434" s="11" t="s">
        <v>24</v>
      </c>
      <c r="I434" s="12">
        <v>9</v>
      </c>
      <c r="J434" s="52">
        <f t="shared" si="762"/>
        <v>1.125</v>
      </c>
      <c r="K434" s="52" t="str">
        <f t="shared" si="763"/>
        <v/>
      </c>
      <c r="L434" s="13">
        <v>18</v>
      </c>
      <c r="M434" s="11" t="s">
        <v>24</v>
      </c>
      <c r="N434" s="14">
        <v>9</v>
      </c>
      <c r="O434" s="52">
        <f t="shared" si="764"/>
        <v>1.125</v>
      </c>
      <c r="P434" s="52" t="str">
        <f t="shared" si="765"/>
        <v/>
      </c>
      <c r="Q434" s="15" t="s">
        <v>25</v>
      </c>
      <c r="R434" s="11" t="s">
        <v>24</v>
      </c>
      <c r="S434" s="16" t="s">
        <v>25</v>
      </c>
      <c r="T434" s="52"/>
      <c r="U434" s="52"/>
      <c r="V434" s="17" t="s">
        <v>25</v>
      </c>
      <c r="W434" s="11" t="s">
        <v>24</v>
      </c>
      <c r="X434" s="18" t="s">
        <v>25</v>
      </c>
      <c r="Y434" s="52"/>
      <c r="Z434" s="52"/>
      <c r="AA434" s="19" t="s">
        <v>25</v>
      </c>
      <c r="AB434" s="11" t="s">
        <v>24</v>
      </c>
      <c r="AC434" s="20" t="s">
        <v>25</v>
      </c>
      <c r="AD434" s="52"/>
      <c r="AE434" s="52"/>
    </row>
    <row r="435" spans="1:31" ht="29" x14ac:dyDescent="0.35">
      <c r="A435" s="40" t="s">
        <v>941</v>
      </c>
      <c r="B435" s="35" t="s">
        <v>942</v>
      </c>
      <c r="C435" s="21" t="s">
        <v>72</v>
      </c>
      <c r="D435" s="35" t="s">
        <v>37</v>
      </c>
      <c r="E435" s="35" t="s">
        <v>937</v>
      </c>
      <c r="F435" s="21" t="s">
        <v>994</v>
      </c>
      <c r="G435" s="10">
        <v>24</v>
      </c>
      <c r="H435" s="11" t="s">
        <v>24</v>
      </c>
      <c r="I435" s="12">
        <v>24</v>
      </c>
      <c r="J435" s="52">
        <f t="shared" si="762"/>
        <v>4</v>
      </c>
      <c r="K435" s="52" t="str">
        <f t="shared" si="763"/>
        <v/>
      </c>
      <c r="L435" s="13">
        <v>24</v>
      </c>
      <c r="M435" s="11" t="s">
        <v>24</v>
      </c>
      <c r="N435" s="14">
        <v>24</v>
      </c>
      <c r="O435" s="52">
        <f t="shared" si="764"/>
        <v>4</v>
      </c>
      <c r="P435" s="52" t="str">
        <f t="shared" si="765"/>
        <v/>
      </c>
      <c r="Q435" s="15">
        <v>30</v>
      </c>
      <c r="R435" s="11" t="s">
        <v>24</v>
      </c>
      <c r="S435" s="16">
        <v>30</v>
      </c>
      <c r="T435" s="52">
        <f t="shared" si="766"/>
        <v>6.25</v>
      </c>
      <c r="U435" s="52" t="str">
        <f t="shared" si="767"/>
        <v/>
      </c>
      <c r="V435" s="17">
        <v>30</v>
      </c>
      <c r="W435" s="11" t="s">
        <v>24</v>
      </c>
      <c r="X435" s="18">
        <v>30</v>
      </c>
      <c r="Y435" s="52">
        <f t="shared" si="768"/>
        <v>6.25</v>
      </c>
      <c r="Z435" s="52" t="str">
        <f t="shared" si="769"/>
        <v/>
      </c>
      <c r="AA435" s="19" t="s">
        <v>25</v>
      </c>
      <c r="AB435" s="11" t="s">
        <v>24</v>
      </c>
      <c r="AC435" s="20" t="s">
        <v>25</v>
      </c>
      <c r="AD435" s="52"/>
      <c r="AE435" s="52"/>
    </row>
    <row r="436" spans="1:31" x14ac:dyDescent="0.35">
      <c r="A436" s="40" t="s">
        <v>943</v>
      </c>
      <c r="B436" s="35" t="s">
        <v>944</v>
      </c>
      <c r="C436" s="21" t="s">
        <v>72</v>
      </c>
      <c r="D436" s="35" t="s">
        <v>37</v>
      </c>
      <c r="E436" s="35" t="s">
        <v>937</v>
      </c>
      <c r="F436" s="21" t="s">
        <v>994</v>
      </c>
      <c r="G436" s="10">
        <v>24</v>
      </c>
      <c r="H436" s="11" t="s">
        <v>24</v>
      </c>
      <c r="I436" s="12">
        <v>12</v>
      </c>
      <c r="J436" s="52">
        <f t="shared" si="762"/>
        <v>2</v>
      </c>
      <c r="K436" s="52" t="str">
        <f t="shared" si="763"/>
        <v/>
      </c>
      <c r="L436" s="13">
        <v>24</v>
      </c>
      <c r="M436" s="11" t="s">
        <v>24</v>
      </c>
      <c r="N436" s="14">
        <v>12</v>
      </c>
      <c r="O436" s="52">
        <f t="shared" si="764"/>
        <v>2</v>
      </c>
      <c r="P436" s="52" t="str">
        <f t="shared" si="765"/>
        <v/>
      </c>
      <c r="Q436" s="15">
        <v>30</v>
      </c>
      <c r="R436" s="11" t="s">
        <v>24</v>
      </c>
      <c r="S436" s="16">
        <v>12</v>
      </c>
      <c r="T436" s="52">
        <f t="shared" si="766"/>
        <v>2.5</v>
      </c>
      <c r="U436" s="52" t="str">
        <f t="shared" si="767"/>
        <v/>
      </c>
      <c r="V436" s="17">
        <v>30</v>
      </c>
      <c r="W436" s="11" t="s">
        <v>24</v>
      </c>
      <c r="X436" s="18">
        <v>12</v>
      </c>
      <c r="Y436" s="52">
        <f t="shared" si="768"/>
        <v>2.5</v>
      </c>
      <c r="Z436" s="52" t="str">
        <f t="shared" si="769"/>
        <v/>
      </c>
      <c r="AA436" s="19" t="s">
        <v>25</v>
      </c>
      <c r="AB436" s="11" t="s">
        <v>24</v>
      </c>
      <c r="AC436" s="20" t="s">
        <v>25</v>
      </c>
      <c r="AD436" s="52"/>
      <c r="AE436" s="52"/>
    </row>
    <row r="437" spans="1:31" ht="29" x14ac:dyDescent="0.35">
      <c r="A437" s="40" t="s">
        <v>945</v>
      </c>
      <c r="B437" s="35" t="s">
        <v>946</v>
      </c>
      <c r="C437" s="21" t="s">
        <v>72</v>
      </c>
      <c r="D437" s="35" t="s">
        <v>37</v>
      </c>
      <c r="E437" s="35" t="s">
        <v>937</v>
      </c>
      <c r="F437" s="21" t="s">
        <v>994</v>
      </c>
      <c r="G437" s="10">
        <v>24</v>
      </c>
      <c r="H437" s="11" t="s">
        <v>24</v>
      </c>
      <c r="I437" s="12">
        <v>12</v>
      </c>
      <c r="J437" s="52">
        <f t="shared" si="762"/>
        <v>2</v>
      </c>
      <c r="K437" s="52" t="str">
        <f t="shared" si="763"/>
        <v/>
      </c>
      <c r="L437" s="13">
        <v>24</v>
      </c>
      <c r="M437" s="11" t="s">
        <v>24</v>
      </c>
      <c r="N437" s="14">
        <v>12</v>
      </c>
      <c r="O437" s="52">
        <f t="shared" si="764"/>
        <v>2</v>
      </c>
      <c r="P437" s="52" t="str">
        <f t="shared" si="765"/>
        <v/>
      </c>
      <c r="Q437" s="15">
        <v>30</v>
      </c>
      <c r="R437" s="11" t="s">
        <v>24</v>
      </c>
      <c r="S437" s="16">
        <v>15</v>
      </c>
      <c r="T437" s="52">
        <f t="shared" si="766"/>
        <v>3.125</v>
      </c>
      <c r="U437" s="52" t="str">
        <f t="shared" si="767"/>
        <v/>
      </c>
      <c r="V437" s="17">
        <v>30</v>
      </c>
      <c r="W437" s="11" t="s">
        <v>24</v>
      </c>
      <c r="X437" s="18">
        <v>15</v>
      </c>
      <c r="Y437" s="52">
        <f t="shared" si="768"/>
        <v>3.125</v>
      </c>
      <c r="Z437" s="52" t="str">
        <f t="shared" si="769"/>
        <v/>
      </c>
      <c r="AA437" s="19" t="s">
        <v>25</v>
      </c>
      <c r="AB437" s="11" t="s">
        <v>24</v>
      </c>
      <c r="AC437" s="20" t="s">
        <v>25</v>
      </c>
      <c r="AD437" s="52"/>
      <c r="AE437" s="52"/>
    </row>
    <row r="438" spans="1:31" ht="29" x14ac:dyDescent="0.35">
      <c r="A438" s="40" t="s">
        <v>947</v>
      </c>
      <c r="B438" s="35" t="s">
        <v>948</v>
      </c>
      <c r="C438" s="21" t="s">
        <v>72</v>
      </c>
      <c r="D438" s="35" t="s">
        <v>37</v>
      </c>
      <c r="E438" s="35" t="s">
        <v>937</v>
      </c>
      <c r="F438" s="21" t="s">
        <v>994</v>
      </c>
      <c r="G438" s="10">
        <v>24</v>
      </c>
      <c r="H438" s="11" t="s">
        <v>24</v>
      </c>
      <c r="I438" s="12">
        <v>18</v>
      </c>
      <c r="J438" s="52">
        <f t="shared" si="762"/>
        <v>3</v>
      </c>
      <c r="K438" s="52" t="str">
        <f t="shared" si="763"/>
        <v/>
      </c>
      <c r="L438" s="13">
        <v>24</v>
      </c>
      <c r="M438" s="11" t="s">
        <v>24</v>
      </c>
      <c r="N438" s="14">
        <v>18</v>
      </c>
      <c r="O438" s="52">
        <f t="shared" si="764"/>
        <v>3</v>
      </c>
      <c r="P438" s="52" t="str">
        <f t="shared" si="765"/>
        <v/>
      </c>
      <c r="Q438" s="15">
        <v>30</v>
      </c>
      <c r="R438" s="11" t="s">
        <v>24</v>
      </c>
      <c r="S438" s="16">
        <v>24</v>
      </c>
      <c r="T438" s="52">
        <f t="shared" si="766"/>
        <v>5</v>
      </c>
      <c r="U438" s="52" t="str">
        <f t="shared" si="767"/>
        <v/>
      </c>
      <c r="V438" s="17">
        <v>30</v>
      </c>
      <c r="W438" s="11" t="s">
        <v>24</v>
      </c>
      <c r="X438" s="18">
        <v>24</v>
      </c>
      <c r="Y438" s="52">
        <f t="shared" si="768"/>
        <v>5</v>
      </c>
      <c r="Z438" s="52" t="str">
        <f t="shared" si="769"/>
        <v/>
      </c>
      <c r="AA438" s="19" t="s">
        <v>25</v>
      </c>
      <c r="AB438" s="11" t="s">
        <v>24</v>
      </c>
      <c r="AC438" s="20" t="s">
        <v>25</v>
      </c>
      <c r="AD438" s="52"/>
      <c r="AE438" s="52"/>
    </row>
    <row r="439" spans="1:31" x14ac:dyDescent="0.35">
      <c r="A439" s="40" t="s">
        <v>949</v>
      </c>
      <c r="B439" s="35" t="s">
        <v>950</v>
      </c>
      <c r="C439" s="21" t="s">
        <v>72</v>
      </c>
      <c r="D439" s="35" t="s">
        <v>37</v>
      </c>
      <c r="E439" s="35" t="s">
        <v>937</v>
      </c>
      <c r="F439" s="21" t="s">
        <v>994</v>
      </c>
      <c r="G439" s="10">
        <v>24</v>
      </c>
      <c r="H439" s="11" t="s">
        <v>24</v>
      </c>
      <c r="I439" s="12">
        <v>12</v>
      </c>
      <c r="J439" s="52">
        <f t="shared" ref="J439" si="782">IF(OR(G439&gt;36,I439&gt;36),"",G439*I439/144)</f>
        <v>2</v>
      </c>
      <c r="K439" s="52" t="str">
        <f t="shared" ref="K439" si="783">IF(OR(G439&gt;36,I439&gt;36),G439*I439/144,"")</f>
        <v/>
      </c>
      <c r="L439" s="13">
        <v>24</v>
      </c>
      <c r="M439" s="11" t="s">
        <v>24</v>
      </c>
      <c r="N439" s="14">
        <v>12</v>
      </c>
      <c r="O439" s="52">
        <f t="shared" ref="O439" si="784">IF(OR(L439&gt;36,N439&gt;36),"",L439*N439/144)</f>
        <v>2</v>
      </c>
      <c r="P439" s="52" t="str">
        <f t="shared" ref="P439" si="785">IF(OR(L439&gt;36,N439&gt;36),L439*N439/144,"")</f>
        <v/>
      </c>
      <c r="Q439" s="15">
        <v>30</v>
      </c>
      <c r="R439" s="11" t="s">
        <v>24</v>
      </c>
      <c r="S439" s="16">
        <v>15</v>
      </c>
      <c r="T439" s="52">
        <f t="shared" ref="T439" si="786">IF(OR(Q439&gt;36,S439&gt;36),"",Q439*S439/144)</f>
        <v>3.125</v>
      </c>
      <c r="U439" s="52" t="str">
        <f t="shared" ref="U439" si="787">IF(OR(Q439&gt;36,S439&gt;36),Q439*S439/144,"")</f>
        <v/>
      </c>
      <c r="V439" s="17">
        <v>30</v>
      </c>
      <c r="W439" s="11" t="s">
        <v>24</v>
      </c>
      <c r="X439" s="18">
        <v>15</v>
      </c>
      <c r="Y439" s="52">
        <f t="shared" ref="Y439" si="788">IF(OR(V439&gt;36,X439&gt;36),"",V439*X439/144)</f>
        <v>3.125</v>
      </c>
      <c r="Z439" s="52" t="str">
        <f t="shared" ref="Z439" si="789">IF(OR(V439&gt;36,X439&gt;36),V439*X439/144,"")</f>
        <v/>
      </c>
      <c r="AA439" s="19" t="s">
        <v>25</v>
      </c>
      <c r="AB439" s="11" t="s">
        <v>24</v>
      </c>
      <c r="AC439" s="20" t="s">
        <v>25</v>
      </c>
      <c r="AD439" s="52"/>
      <c r="AE439" s="52"/>
    </row>
    <row r="440" spans="1:31" x14ac:dyDescent="0.35">
      <c r="A440" s="40" t="s">
        <v>951</v>
      </c>
      <c r="B440" s="35" t="s">
        <v>952</v>
      </c>
      <c r="C440" s="21" t="s">
        <v>72</v>
      </c>
      <c r="D440" s="35" t="s">
        <v>37</v>
      </c>
      <c r="E440" s="35" t="s">
        <v>937</v>
      </c>
      <c r="F440" s="21" t="s">
        <v>994</v>
      </c>
      <c r="G440" s="10">
        <v>24</v>
      </c>
      <c r="H440" s="11" t="s">
        <v>24</v>
      </c>
      <c r="I440" s="12">
        <v>24</v>
      </c>
      <c r="J440" s="52">
        <f t="shared" si="762"/>
        <v>4</v>
      </c>
      <c r="K440" s="52" t="str">
        <f t="shared" si="763"/>
        <v/>
      </c>
      <c r="L440" s="13">
        <v>24</v>
      </c>
      <c r="M440" s="11" t="s">
        <v>24</v>
      </c>
      <c r="N440" s="14">
        <v>24</v>
      </c>
      <c r="O440" s="52">
        <f t="shared" si="764"/>
        <v>4</v>
      </c>
      <c r="P440" s="52" t="str">
        <f t="shared" si="765"/>
        <v/>
      </c>
      <c r="Q440" s="15">
        <v>30</v>
      </c>
      <c r="R440" s="11" t="s">
        <v>24</v>
      </c>
      <c r="S440" s="16">
        <v>30</v>
      </c>
      <c r="T440" s="52">
        <f t="shared" si="766"/>
        <v>6.25</v>
      </c>
      <c r="U440" s="52" t="str">
        <f t="shared" si="767"/>
        <v/>
      </c>
      <c r="V440" s="17">
        <v>30</v>
      </c>
      <c r="W440" s="11" t="s">
        <v>24</v>
      </c>
      <c r="X440" s="18">
        <v>30</v>
      </c>
      <c r="Y440" s="52">
        <f t="shared" si="768"/>
        <v>6.25</v>
      </c>
      <c r="Z440" s="52" t="str">
        <f t="shared" si="769"/>
        <v/>
      </c>
      <c r="AA440" s="19" t="s">
        <v>25</v>
      </c>
      <c r="AB440" s="11" t="s">
        <v>24</v>
      </c>
      <c r="AC440" s="20" t="s">
        <v>25</v>
      </c>
      <c r="AD440" s="52"/>
      <c r="AE440" s="52"/>
    </row>
    <row r="441" spans="1:31" ht="29" x14ac:dyDescent="0.35">
      <c r="A441" s="40" t="s">
        <v>964</v>
      </c>
      <c r="B441" s="35" t="s">
        <v>989</v>
      </c>
      <c r="C441" s="21" t="s">
        <v>990</v>
      </c>
      <c r="D441" s="35" t="s">
        <v>36</v>
      </c>
      <c r="E441" s="35" t="s">
        <v>630</v>
      </c>
      <c r="F441" s="21" t="s">
        <v>994</v>
      </c>
      <c r="G441" s="10">
        <v>36</v>
      </c>
      <c r="H441" s="11" t="s">
        <v>24</v>
      </c>
      <c r="I441" s="12">
        <v>36</v>
      </c>
      <c r="J441" s="52">
        <f t="shared" si="762"/>
        <v>9</v>
      </c>
      <c r="K441" s="52" t="str">
        <f t="shared" si="763"/>
        <v/>
      </c>
      <c r="L441" s="13">
        <v>36</v>
      </c>
      <c r="M441" s="11" t="s">
        <v>24</v>
      </c>
      <c r="N441" s="14">
        <v>36</v>
      </c>
      <c r="O441" s="52">
        <f t="shared" si="764"/>
        <v>9</v>
      </c>
      <c r="P441" s="52" t="str">
        <f t="shared" si="765"/>
        <v/>
      </c>
      <c r="Q441" s="15" t="s">
        <v>25</v>
      </c>
      <c r="R441" s="11" t="s">
        <v>24</v>
      </c>
      <c r="S441" s="16" t="s">
        <v>25</v>
      </c>
      <c r="T441" s="52"/>
      <c r="U441" s="52"/>
      <c r="V441" s="17" t="s">
        <v>25</v>
      </c>
      <c r="W441" s="11" t="s">
        <v>24</v>
      </c>
      <c r="X441" s="18" t="s">
        <v>25</v>
      </c>
      <c r="Y441" s="52"/>
      <c r="Z441" s="52"/>
      <c r="AA441" s="19">
        <v>48</v>
      </c>
      <c r="AB441" s="11" t="s">
        <v>24</v>
      </c>
      <c r="AC441" s="20">
        <v>48</v>
      </c>
      <c r="AD441" s="52" t="str">
        <f t="shared" ref="AD441:AD464" si="790">IF(OR(AA441&gt;36,AC441&gt;36),"",AA441*AC441/144)</f>
        <v/>
      </c>
      <c r="AE441" s="52">
        <f t="shared" ref="AE441:AE464" si="791">IF(OR(AA441&gt;36,AC441&gt;36),AA441*AC441/144,"")</f>
        <v>16</v>
      </c>
    </row>
    <row r="442" spans="1:31" ht="29" x14ac:dyDescent="0.35">
      <c r="A442" s="40" t="s">
        <v>966</v>
      </c>
      <c r="B442" s="35" t="s">
        <v>967</v>
      </c>
      <c r="C442" s="21" t="s">
        <v>73</v>
      </c>
      <c r="D442" s="35" t="s">
        <v>36</v>
      </c>
      <c r="E442" s="35" t="s">
        <v>630</v>
      </c>
      <c r="F442" s="21" t="s">
        <v>994</v>
      </c>
      <c r="G442" s="10">
        <v>36</v>
      </c>
      <c r="H442" s="11" t="s">
        <v>24</v>
      </c>
      <c r="I442" s="12">
        <v>36</v>
      </c>
      <c r="J442" s="52">
        <f t="shared" si="762"/>
        <v>9</v>
      </c>
      <c r="K442" s="52" t="str">
        <f t="shared" si="763"/>
        <v/>
      </c>
      <c r="L442" s="13">
        <v>36</v>
      </c>
      <c r="M442" s="11" t="s">
        <v>24</v>
      </c>
      <c r="N442" s="14">
        <v>36</v>
      </c>
      <c r="O442" s="52">
        <f t="shared" si="764"/>
        <v>9</v>
      </c>
      <c r="P442" s="52" t="str">
        <f t="shared" si="765"/>
        <v/>
      </c>
      <c r="Q442" s="15" t="s">
        <v>25</v>
      </c>
      <c r="R442" s="11" t="s">
        <v>24</v>
      </c>
      <c r="S442" s="16" t="s">
        <v>25</v>
      </c>
      <c r="T442" s="52"/>
      <c r="U442" s="52"/>
      <c r="V442" s="17" t="s">
        <v>25</v>
      </c>
      <c r="W442" s="11" t="s">
        <v>24</v>
      </c>
      <c r="X442" s="18" t="s">
        <v>25</v>
      </c>
      <c r="Y442" s="52"/>
      <c r="Z442" s="52"/>
      <c r="AA442" s="19">
        <v>48</v>
      </c>
      <c r="AB442" s="11" t="s">
        <v>24</v>
      </c>
      <c r="AC442" s="20">
        <v>48</v>
      </c>
      <c r="AD442" s="52" t="str">
        <f t="shared" si="790"/>
        <v/>
      </c>
      <c r="AE442" s="52">
        <f t="shared" si="791"/>
        <v>16</v>
      </c>
    </row>
    <row r="443" spans="1:31" ht="29" x14ac:dyDescent="0.35">
      <c r="A443" s="40" t="s">
        <v>968</v>
      </c>
      <c r="B443" s="35" t="s">
        <v>982</v>
      </c>
      <c r="C443" s="21" t="s">
        <v>73</v>
      </c>
      <c r="D443" s="35" t="s">
        <v>36</v>
      </c>
      <c r="E443" s="35" t="s">
        <v>630</v>
      </c>
      <c r="F443" s="21" t="s">
        <v>994</v>
      </c>
      <c r="G443" s="10">
        <v>36</v>
      </c>
      <c r="H443" s="11" t="s">
        <v>24</v>
      </c>
      <c r="I443" s="12">
        <v>36</v>
      </c>
      <c r="J443" s="52">
        <f t="shared" si="762"/>
        <v>9</v>
      </c>
      <c r="K443" s="52" t="str">
        <f t="shared" si="763"/>
        <v/>
      </c>
      <c r="L443" s="13">
        <v>36</v>
      </c>
      <c r="M443" s="11" t="s">
        <v>24</v>
      </c>
      <c r="N443" s="14">
        <v>36</v>
      </c>
      <c r="O443" s="52">
        <f t="shared" si="764"/>
        <v>9</v>
      </c>
      <c r="P443" s="52" t="str">
        <f t="shared" si="765"/>
        <v/>
      </c>
      <c r="Q443" s="15" t="s">
        <v>25</v>
      </c>
      <c r="R443" s="11" t="s">
        <v>24</v>
      </c>
      <c r="S443" s="16" t="s">
        <v>25</v>
      </c>
      <c r="T443" s="52"/>
      <c r="U443" s="52"/>
      <c r="V443" s="17" t="s">
        <v>25</v>
      </c>
      <c r="W443" s="11" t="s">
        <v>24</v>
      </c>
      <c r="X443" s="18" t="s">
        <v>25</v>
      </c>
      <c r="Y443" s="52"/>
      <c r="Z443" s="52"/>
      <c r="AA443" s="19">
        <v>48</v>
      </c>
      <c r="AB443" s="11" t="s">
        <v>24</v>
      </c>
      <c r="AC443" s="20">
        <v>48</v>
      </c>
      <c r="AD443" s="52" t="str">
        <f t="shared" si="790"/>
        <v/>
      </c>
      <c r="AE443" s="52">
        <f t="shared" si="791"/>
        <v>16</v>
      </c>
    </row>
    <row r="444" spans="1:31" ht="29" x14ac:dyDescent="0.35">
      <c r="A444" s="40" t="s">
        <v>969</v>
      </c>
      <c r="B444" s="35" t="s">
        <v>980</v>
      </c>
      <c r="C444" s="21" t="s">
        <v>73</v>
      </c>
      <c r="D444" s="35" t="s">
        <v>36</v>
      </c>
      <c r="E444" s="35" t="s">
        <v>630</v>
      </c>
      <c r="F444" s="21" t="s">
        <v>994</v>
      </c>
      <c r="G444" s="10">
        <v>36</v>
      </c>
      <c r="H444" s="11" t="s">
        <v>24</v>
      </c>
      <c r="I444" s="12">
        <v>36</v>
      </c>
      <c r="J444" s="52">
        <f t="shared" si="762"/>
        <v>9</v>
      </c>
      <c r="K444" s="52" t="str">
        <f t="shared" si="763"/>
        <v/>
      </c>
      <c r="L444" s="13">
        <v>36</v>
      </c>
      <c r="M444" s="11" t="s">
        <v>24</v>
      </c>
      <c r="N444" s="14">
        <v>36</v>
      </c>
      <c r="O444" s="52">
        <f t="shared" si="764"/>
        <v>9</v>
      </c>
      <c r="P444" s="52" t="str">
        <f t="shared" si="765"/>
        <v/>
      </c>
      <c r="Q444" s="15" t="s">
        <v>25</v>
      </c>
      <c r="R444" s="11" t="s">
        <v>24</v>
      </c>
      <c r="S444" s="16" t="s">
        <v>25</v>
      </c>
      <c r="T444" s="52"/>
      <c r="U444" s="52"/>
      <c r="V444" s="17" t="s">
        <v>25</v>
      </c>
      <c r="W444" s="11" t="s">
        <v>24</v>
      </c>
      <c r="X444" s="18" t="s">
        <v>25</v>
      </c>
      <c r="Y444" s="52"/>
      <c r="Z444" s="52"/>
      <c r="AA444" s="19">
        <v>48</v>
      </c>
      <c r="AB444" s="11" t="s">
        <v>24</v>
      </c>
      <c r="AC444" s="20">
        <v>48</v>
      </c>
      <c r="AD444" s="52" t="str">
        <f t="shared" si="790"/>
        <v/>
      </c>
      <c r="AE444" s="52">
        <f t="shared" si="791"/>
        <v>16</v>
      </c>
    </row>
    <row r="445" spans="1:31" ht="29" x14ac:dyDescent="0.35">
      <c r="A445" s="40" t="s">
        <v>970</v>
      </c>
      <c r="B445" s="35" t="s">
        <v>991</v>
      </c>
      <c r="C445" s="21" t="s">
        <v>73</v>
      </c>
      <c r="D445" s="35" t="s">
        <v>36</v>
      </c>
      <c r="E445" s="35" t="s">
        <v>630</v>
      </c>
      <c r="F445" s="21" t="s">
        <v>994</v>
      </c>
      <c r="G445" s="10">
        <v>36</v>
      </c>
      <c r="H445" s="11" t="s">
        <v>24</v>
      </c>
      <c r="I445" s="12">
        <v>36</v>
      </c>
      <c r="J445" s="52">
        <f t="shared" si="762"/>
        <v>9</v>
      </c>
      <c r="K445" s="52" t="str">
        <f t="shared" si="763"/>
        <v/>
      </c>
      <c r="L445" s="13">
        <v>36</v>
      </c>
      <c r="M445" s="11" t="s">
        <v>24</v>
      </c>
      <c r="N445" s="14">
        <v>36</v>
      </c>
      <c r="O445" s="52">
        <f t="shared" si="764"/>
        <v>9</v>
      </c>
      <c r="P445" s="52" t="str">
        <f t="shared" si="765"/>
        <v/>
      </c>
      <c r="Q445" s="15" t="s">
        <v>25</v>
      </c>
      <c r="R445" s="11" t="s">
        <v>24</v>
      </c>
      <c r="S445" s="16" t="s">
        <v>25</v>
      </c>
      <c r="T445" s="52"/>
      <c r="U445" s="52"/>
      <c r="V445" s="17" t="s">
        <v>25</v>
      </c>
      <c r="W445" s="11" t="s">
        <v>24</v>
      </c>
      <c r="X445" s="18" t="s">
        <v>25</v>
      </c>
      <c r="Y445" s="52"/>
      <c r="Z445" s="52"/>
      <c r="AA445" s="19">
        <v>48</v>
      </c>
      <c r="AB445" s="11" t="s">
        <v>24</v>
      </c>
      <c r="AC445" s="20">
        <v>48</v>
      </c>
      <c r="AD445" s="52" t="str">
        <f t="shared" si="790"/>
        <v/>
      </c>
      <c r="AE445" s="52">
        <f t="shared" si="791"/>
        <v>16</v>
      </c>
    </row>
    <row r="446" spans="1:31" ht="29" x14ac:dyDescent="0.35">
      <c r="A446" s="40" t="s">
        <v>971</v>
      </c>
      <c r="B446" s="35" t="s">
        <v>981</v>
      </c>
      <c r="C446" s="21" t="s">
        <v>72</v>
      </c>
      <c r="D446" s="35" t="s">
        <v>36</v>
      </c>
      <c r="E446" s="35" t="s">
        <v>37</v>
      </c>
      <c r="F446" s="21" t="s">
        <v>994</v>
      </c>
      <c r="G446" s="10">
        <v>24</v>
      </c>
      <c r="H446" s="11" t="s">
        <v>24</v>
      </c>
      <c r="I446" s="12">
        <v>48</v>
      </c>
      <c r="J446" s="52" t="str">
        <f t="shared" si="762"/>
        <v/>
      </c>
      <c r="K446" s="52">
        <f t="shared" si="763"/>
        <v>8</v>
      </c>
      <c r="L446" s="13">
        <v>24</v>
      </c>
      <c r="M446" s="11" t="s">
        <v>24</v>
      </c>
      <c r="N446" s="14">
        <v>8</v>
      </c>
      <c r="O446" s="52">
        <f t="shared" si="764"/>
        <v>1.3333333333333333</v>
      </c>
      <c r="P446" s="52" t="str">
        <f t="shared" si="765"/>
        <v/>
      </c>
      <c r="Q446" s="15" t="s">
        <v>25</v>
      </c>
      <c r="R446" s="11" t="s">
        <v>24</v>
      </c>
      <c r="S446" s="16" t="s">
        <v>25</v>
      </c>
      <c r="T446" s="52"/>
      <c r="U446" s="52"/>
      <c r="V446" s="17" t="s">
        <v>25</v>
      </c>
      <c r="W446" s="11" t="s">
        <v>24</v>
      </c>
      <c r="X446" s="18" t="s">
        <v>25</v>
      </c>
      <c r="Y446" s="52"/>
      <c r="Z446" s="52"/>
      <c r="AA446" s="19">
        <v>36</v>
      </c>
      <c r="AB446" s="11" t="s">
        <v>24</v>
      </c>
      <c r="AC446" s="20">
        <v>72</v>
      </c>
      <c r="AD446" s="52" t="str">
        <f t="shared" si="790"/>
        <v/>
      </c>
      <c r="AE446" s="52">
        <f t="shared" si="791"/>
        <v>18</v>
      </c>
    </row>
    <row r="447" spans="1:31" x14ac:dyDescent="0.35">
      <c r="A447" s="40" t="s">
        <v>972</v>
      </c>
      <c r="B447" s="35" t="s">
        <v>983</v>
      </c>
      <c r="C447" s="21" t="s">
        <v>72</v>
      </c>
      <c r="D447" s="35" t="s">
        <v>36</v>
      </c>
      <c r="E447" s="35" t="s">
        <v>37</v>
      </c>
      <c r="F447" s="21" t="s">
        <v>994</v>
      </c>
      <c r="G447" s="10">
        <v>24</v>
      </c>
      <c r="H447" s="11" t="s">
        <v>24</v>
      </c>
      <c r="I447" s="12">
        <v>30</v>
      </c>
      <c r="J447" s="52">
        <f t="shared" si="762"/>
        <v>5</v>
      </c>
      <c r="K447" s="52" t="str">
        <f t="shared" si="763"/>
        <v/>
      </c>
      <c r="L447" s="13">
        <v>24</v>
      </c>
      <c r="M447" s="11" t="s">
        <v>24</v>
      </c>
      <c r="N447" s="14">
        <v>30</v>
      </c>
      <c r="O447" s="52">
        <f t="shared" si="764"/>
        <v>5</v>
      </c>
      <c r="P447" s="52" t="str">
        <f t="shared" si="765"/>
        <v/>
      </c>
      <c r="Q447" s="15" t="s">
        <v>25</v>
      </c>
      <c r="R447" s="11" t="s">
        <v>24</v>
      </c>
      <c r="S447" s="16" t="s">
        <v>25</v>
      </c>
      <c r="T447" s="52"/>
      <c r="U447" s="52"/>
      <c r="V447" s="17" t="s">
        <v>25</v>
      </c>
      <c r="W447" s="11" t="s">
        <v>24</v>
      </c>
      <c r="X447" s="18" t="s">
        <v>25</v>
      </c>
      <c r="Y447" s="52"/>
      <c r="Z447" s="52"/>
      <c r="AA447" s="19">
        <v>36</v>
      </c>
      <c r="AB447" s="11" t="s">
        <v>24</v>
      </c>
      <c r="AC447" s="20">
        <v>48</v>
      </c>
      <c r="AD447" s="52" t="str">
        <f t="shared" si="790"/>
        <v/>
      </c>
      <c r="AE447" s="52">
        <f t="shared" si="791"/>
        <v>12</v>
      </c>
    </row>
    <row r="448" spans="1:31" x14ac:dyDescent="0.35">
      <c r="A448" s="40" t="s">
        <v>973</v>
      </c>
      <c r="B448" s="35" t="s">
        <v>984</v>
      </c>
      <c r="C448" s="21" t="s">
        <v>72</v>
      </c>
      <c r="D448" s="35" t="s">
        <v>36</v>
      </c>
      <c r="E448" s="35" t="s">
        <v>37</v>
      </c>
      <c r="F448" s="21" t="s">
        <v>994</v>
      </c>
      <c r="G448" s="10">
        <v>24</v>
      </c>
      <c r="H448" s="11" t="s">
        <v>24</v>
      </c>
      <c r="I448" s="12">
        <v>30</v>
      </c>
      <c r="J448" s="52">
        <f t="shared" si="762"/>
        <v>5</v>
      </c>
      <c r="K448" s="52" t="str">
        <f t="shared" si="763"/>
        <v/>
      </c>
      <c r="L448" s="13">
        <v>24</v>
      </c>
      <c r="M448" s="11" t="s">
        <v>24</v>
      </c>
      <c r="N448" s="14">
        <v>30</v>
      </c>
      <c r="O448" s="52">
        <f t="shared" si="764"/>
        <v>5</v>
      </c>
      <c r="P448" s="52" t="str">
        <f t="shared" si="765"/>
        <v/>
      </c>
      <c r="Q448" s="15" t="s">
        <v>25</v>
      </c>
      <c r="R448" s="11" t="s">
        <v>24</v>
      </c>
      <c r="S448" s="16" t="s">
        <v>25</v>
      </c>
      <c r="T448" s="52"/>
      <c r="U448" s="52"/>
      <c r="V448" s="17" t="s">
        <v>25</v>
      </c>
      <c r="W448" s="11" t="s">
        <v>24</v>
      </c>
      <c r="X448" s="18" t="s">
        <v>25</v>
      </c>
      <c r="Y448" s="52"/>
      <c r="Z448" s="52"/>
      <c r="AA448" s="19">
        <v>36</v>
      </c>
      <c r="AB448" s="11" t="s">
        <v>24</v>
      </c>
      <c r="AC448" s="20">
        <v>48</v>
      </c>
      <c r="AD448" s="52" t="str">
        <f t="shared" si="790"/>
        <v/>
      </c>
      <c r="AE448" s="52">
        <f t="shared" si="791"/>
        <v>12</v>
      </c>
    </row>
    <row r="449" spans="1:31" ht="29" x14ac:dyDescent="0.35">
      <c r="A449" s="40" t="s">
        <v>974</v>
      </c>
      <c r="B449" s="35" t="s">
        <v>985</v>
      </c>
      <c r="C449" s="21" t="s">
        <v>72</v>
      </c>
      <c r="D449" s="35" t="s">
        <v>36</v>
      </c>
      <c r="E449" s="35" t="s">
        <v>37</v>
      </c>
      <c r="F449" s="21" t="s">
        <v>994</v>
      </c>
      <c r="G449" s="10">
        <v>24</v>
      </c>
      <c r="H449" s="11" t="s">
        <v>24</v>
      </c>
      <c r="I449" s="12">
        <v>10</v>
      </c>
      <c r="J449" s="52">
        <f t="shared" si="762"/>
        <v>1.6666666666666667</v>
      </c>
      <c r="K449" s="52" t="str">
        <f t="shared" si="763"/>
        <v/>
      </c>
      <c r="L449" s="13">
        <v>24</v>
      </c>
      <c r="M449" s="11" t="s">
        <v>24</v>
      </c>
      <c r="N449" s="14">
        <v>10</v>
      </c>
      <c r="O449" s="52">
        <f t="shared" si="764"/>
        <v>1.6666666666666667</v>
      </c>
      <c r="P449" s="52" t="str">
        <f t="shared" si="765"/>
        <v/>
      </c>
      <c r="Q449" s="15" t="s">
        <v>25</v>
      </c>
      <c r="R449" s="11" t="s">
        <v>24</v>
      </c>
      <c r="S449" s="16" t="s">
        <v>25</v>
      </c>
      <c r="T449" s="52"/>
      <c r="U449" s="52"/>
      <c r="V449" s="17" t="s">
        <v>25</v>
      </c>
      <c r="W449" s="11" t="s">
        <v>24</v>
      </c>
      <c r="X449" s="18" t="s">
        <v>25</v>
      </c>
      <c r="Y449" s="52"/>
      <c r="Z449" s="52"/>
      <c r="AA449" s="19">
        <v>36</v>
      </c>
      <c r="AB449" s="11" t="s">
        <v>24</v>
      </c>
      <c r="AC449" s="20">
        <v>18</v>
      </c>
      <c r="AD449" s="52">
        <f t="shared" si="790"/>
        <v>4.5</v>
      </c>
      <c r="AE449" s="52" t="str">
        <f t="shared" si="791"/>
        <v/>
      </c>
    </row>
    <row r="450" spans="1:31" ht="29" x14ac:dyDescent="0.35">
      <c r="A450" s="40" t="s">
        <v>975</v>
      </c>
      <c r="B450" s="35" t="s">
        <v>986</v>
      </c>
      <c r="C450" s="21" t="s">
        <v>72</v>
      </c>
      <c r="D450" s="35" t="s">
        <v>36</v>
      </c>
      <c r="E450" s="35" t="s">
        <v>37</v>
      </c>
      <c r="F450" s="21" t="s">
        <v>994</v>
      </c>
      <c r="G450" s="10">
        <v>24</v>
      </c>
      <c r="H450" s="11" t="s">
        <v>24</v>
      </c>
      <c r="I450" s="12">
        <v>10</v>
      </c>
      <c r="J450" s="52">
        <f t="shared" si="762"/>
        <v>1.6666666666666667</v>
      </c>
      <c r="K450" s="52" t="str">
        <f t="shared" si="763"/>
        <v/>
      </c>
      <c r="L450" s="13">
        <v>24</v>
      </c>
      <c r="M450" s="11" t="s">
        <v>24</v>
      </c>
      <c r="N450" s="14">
        <v>10</v>
      </c>
      <c r="O450" s="52">
        <f t="shared" si="764"/>
        <v>1.6666666666666667</v>
      </c>
      <c r="P450" s="52" t="str">
        <f t="shared" si="765"/>
        <v/>
      </c>
      <c r="Q450" s="15" t="s">
        <v>25</v>
      </c>
      <c r="R450" s="11" t="s">
        <v>24</v>
      </c>
      <c r="S450" s="16" t="s">
        <v>25</v>
      </c>
      <c r="T450" s="52"/>
      <c r="U450" s="52"/>
      <c r="V450" s="17" t="s">
        <v>25</v>
      </c>
      <c r="W450" s="11" t="s">
        <v>24</v>
      </c>
      <c r="X450" s="18" t="s">
        <v>25</v>
      </c>
      <c r="Y450" s="52"/>
      <c r="Z450" s="52"/>
      <c r="AA450" s="19">
        <v>36</v>
      </c>
      <c r="AB450" s="11" t="s">
        <v>24</v>
      </c>
      <c r="AC450" s="20">
        <v>18</v>
      </c>
      <c r="AD450" s="52">
        <f t="shared" si="790"/>
        <v>4.5</v>
      </c>
      <c r="AE450" s="52" t="str">
        <f t="shared" si="791"/>
        <v/>
      </c>
    </row>
    <row r="451" spans="1:31" ht="29" x14ac:dyDescent="0.35">
      <c r="A451" s="40" t="s">
        <v>976</v>
      </c>
      <c r="B451" s="35" t="s">
        <v>965</v>
      </c>
      <c r="C451" s="21" t="s">
        <v>72</v>
      </c>
      <c r="D451" s="35" t="s">
        <v>36</v>
      </c>
      <c r="E451" s="35" t="s">
        <v>630</v>
      </c>
      <c r="F451" s="21" t="s">
        <v>994</v>
      </c>
      <c r="G451" s="10">
        <v>24</v>
      </c>
      <c r="H451" s="11" t="s">
        <v>24</v>
      </c>
      <c r="I451" s="12">
        <v>8</v>
      </c>
      <c r="J451" s="52">
        <f t="shared" si="762"/>
        <v>1.3333333333333333</v>
      </c>
      <c r="K451" s="52" t="str">
        <f t="shared" si="763"/>
        <v/>
      </c>
      <c r="L451" s="13">
        <v>24</v>
      </c>
      <c r="M451" s="11" t="s">
        <v>24</v>
      </c>
      <c r="N451" s="14">
        <v>8</v>
      </c>
      <c r="O451" s="52">
        <f t="shared" si="764"/>
        <v>1.3333333333333333</v>
      </c>
      <c r="P451" s="52" t="str">
        <f t="shared" si="765"/>
        <v/>
      </c>
      <c r="Q451" s="15" t="s">
        <v>25</v>
      </c>
      <c r="R451" s="11" t="s">
        <v>24</v>
      </c>
      <c r="S451" s="16" t="s">
        <v>25</v>
      </c>
      <c r="T451" s="52"/>
      <c r="U451" s="52"/>
      <c r="V451" s="17" t="s">
        <v>25</v>
      </c>
      <c r="W451" s="11" t="s">
        <v>24</v>
      </c>
      <c r="X451" s="18" t="s">
        <v>25</v>
      </c>
      <c r="Y451" s="52"/>
      <c r="Z451" s="52"/>
      <c r="AA451" s="19">
        <v>36</v>
      </c>
      <c r="AB451" s="11" t="s">
        <v>24</v>
      </c>
      <c r="AC451" s="20">
        <v>12</v>
      </c>
      <c r="AD451" s="52">
        <f t="shared" si="790"/>
        <v>3</v>
      </c>
      <c r="AE451" s="52" t="str">
        <f t="shared" si="791"/>
        <v/>
      </c>
    </row>
    <row r="452" spans="1:31" x14ac:dyDescent="0.35">
      <c r="A452" s="40" t="s">
        <v>977</v>
      </c>
      <c r="B452" s="35" t="s">
        <v>715</v>
      </c>
      <c r="C452" s="21" t="s">
        <v>72</v>
      </c>
      <c r="D452" s="35" t="s">
        <v>36</v>
      </c>
      <c r="E452" s="35" t="s">
        <v>37</v>
      </c>
      <c r="F452" s="21" t="s">
        <v>994</v>
      </c>
      <c r="G452" s="10">
        <v>24</v>
      </c>
      <c r="H452" s="11" t="s">
        <v>24</v>
      </c>
      <c r="I452" s="12">
        <v>10</v>
      </c>
      <c r="J452" s="52">
        <f t="shared" ref="J452:J453" si="792">IF(OR(G452&gt;36,I452&gt;36),"",G452*I452/144)</f>
        <v>1.6666666666666667</v>
      </c>
      <c r="K452" s="52" t="str">
        <f t="shared" ref="K452:K453" si="793">IF(OR(G452&gt;36,I452&gt;36),G452*I452/144,"")</f>
        <v/>
      </c>
      <c r="L452" s="13">
        <v>24</v>
      </c>
      <c r="M452" s="11" t="s">
        <v>24</v>
      </c>
      <c r="N452" s="14">
        <v>10</v>
      </c>
      <c r="O452" s="52">
        <f t="shared" ref="O452:O453" si="794">IF(OR(L452&gt;36,N452&gt;36),"",L452*N452/144)</f>
        <v>1.6666666666666667</v>
      </c>
      <c r="P452" s="52" t="str">
        <f t="shared" ref="P452:P453" si="795">IF(OR(L452&gt;36,N452&gt;36),L452*N452/144,"")</f>
        <v/>
      </c>
      <c r="Q452" s="15" t="s">
        <v>25</v>
      </c>
      <c r="R452" s="11" t="s">
        <v>24</v>
      </c>
      <c r="S452" s="16" t="s">
        <v>25</v>
      </c>
      <c r="T452" s="52"/>
      <c r="U452" s="52"/>
      <c r="V452" s="17" t="s">
        <v>25</v>
      </c>
      <c r="W452" s="11" t="s">
        <v>24</v>
      </c>
      <c r="X452" s="18" t="s">
        <v>25</v>
      </c>
      <c r="Y452" s="52"/>
      <c r="Z452" s="52"/>
      <c r="AA452" s="19">
        <v>36</v>
      </c>
      <c r="AB452" s="11" t="s">
        <v>24</v>
      </c>
      <c r="AC452" s="20">
        <v>18</v>
      </c>
      <c r="AD452" s="52">
        <f t="shared" ref="AD452:AD453" si="796">IF(OR(AA452&gt;36,AC452&gt;36),"",AA452*AC452/144)</f>
        <v>4.5</v>
      </c>
      <c r="AE452" s="52" t="str">
        <f t="shared" ref="AE452:AE453" si="797">IF(OR(AA452&gt;36,AC452&gt;36),AA452*AC452/144,"")</f>
        <v/>
      </c>
    </row>
    <row r="453" spans="1:31" x14ac:dyDescent="0.35">
      <c r="A453" s="40" t="s">
        <v>978</v>
      </c>
      <c r="B453" s="35" t="s">
        <v>987</v>
      </c>
      <c r="C453" s="21" t="s">
        <v>72</v>
      </c>
      <c r="D453" s="35" t="s">
        <v>36</v>
      </c>
      <c r="E453" s="35" t="s">
        <v>37</v>
      </c>
      <c r="F453" s="21" t="s">
        <v>994</v>
      </c>
      <c r="G453" s="10">
        <v>24</v>
      </c>
      <c r="H453" s="11" t="s">
        <v>24</v>
      </c>
      <c r="I453" s="12">
        <v>10</v>
      </c>
      <c r="J453" s="52">
        <f t="shared" si="792"/>
        <v>1.6666666666666667</v>
      </c>
      <c r="K453" s="52" t="str">
        <f t="shared" si="793"/>
        <v/>
      </c>
      <c r="L453" s="13">
        <v>24</v>
      </c>
      <c r="M453" s="11" t="s">
        <v>24</v>
      </c>
      <c r="N453" s="14">
        <v>10</v>
      </c>
      <c r="O453" s="52">
        <f t="shared" si="794"/>
        <v>1.6666666666666667</v>
      </c>
      <c r="P453" s="52" t="str">
        <f t="shared" si="795"/>
        <v/>
      </c>
      <c r="Q453" s="15" t="s">
        <v>25</v>
      </c>
      <c r="R453" s="11" t="s">
        <v>24</v>
      </c>
      <c r="S453" s="16" t="s">
        <v>25</v>
      </c>
      <c r="T453" s="52"/>
      <c r="U453" s="52"/>
      <c r="V453" s="17" t="s">
        <v>25</v>
      </c>
      <c r="W453" s="11" t="s">
        <v>24</v>
      </c>
      <c r="X453" s="18" t="s">
        <v>25</v>
      </c>
      <c r="Y453" s="52"/>
      <c r="Z453" s="52"/>
      <c r="AA453" s="19">
        <v>36</v>
      </c>
      <c r="AB453" s="11" t="s">
        <v>24</v>
      </c>
      <c r="AC453" s="20">
        <v>18</v>
      </c>
      <c r="AD453" s="52">
        <f t="shared" si="796"/>
        <v>4.5</v>
      </c>
      <c r="AE453" s="52" t="str">
        <f t="shared" si="797"/>
        <v/>
      </c>
    </row>
    <row r="454" spans="1:31" ht="29" x14ac:dyDescent="0.35">
      <c r="A454" s="40" t="s">
        <v>979</v>
      </c>
      <c r="B454" s="35" t="s">
        <v>988</v>
      </c>
      <c r="C454" s="21" t="s">
        <v>72</v>
      </c>
      <c r="D454" s="35" t="s">
        <v>36</v>
      </c>
      <c r="E454" s="35" t="s">
        <v>630</v>
      </c>
      <c r="F454" s="21" t="s">
        <v>994</v>
      </c>
      <c r="G454" s="10">
        <v>24</v>
      </c>
      <c r="H454" s="11" t="s">
        <v>24</v>
      </c>
      <c r="I454" s="12">
        <v>12</v>
      </c>
      <c r="J454" s="52">
        <f t="shared" si="762"/>
        <v>2</v>
      </c>
      <c r="K454" s="52" t="str">
        <f t="shared" si="763"/>
        <v/>
      </c>
      <c r="L454" s="13">
        <v>24</v>
      </c>
      <c r="M454" s="11" t="s">
        <v>24</v>
      </c>
      <c r="N454" s="14">
        <v>12</v>
      </c>
      <c r="O454" s="52">
        <f t="shared" si="764"/>
        <v>2</v>
      </c>
      <c r="P454" s="52" t="str">
        <f t="shared" si="765"/>
        <v/>
      </c>
      <c r="Q454" s="15" t="s">
        <v>25</v>
      </c>
      <c r="R454" s="11" t="s">
        <v>24</v>
      </c>
      <c r="S454" s="16" t="s">
        <v>25</v>
      </c>
      <c r="T454" s="52"/>
      <c r="U454" s="52"/>
      <c r="V454" s="17" t="s">
        <v>25</v>
      </c>
      <c r="W454" s="11" t="s">
        <v>24</v>
      </c>
      <c r="X454" s="18" t="s">
        <v>25</v>
      </c>
      <c r="Y454" s="52"/>
      <c r="Z454" s="52"/>
      <c r="AA454" s="19">
        <v>30</v>
      </c>
      <c r="AB454" s="11" t="s">
        <v>24</v>
      </c>
      <c r="AC454" s="20">
        <v>18</v>
      </c>
      <c r="AD454" s="52">
        <f t="shared" si="790"/>
        <v>3.75</v>
      </c>
      <c r="AE454" s="52" t="str">
        <f t="shared" si="791"/>
        <v/>
      </c>
    </row>
    <row r="455" spans="1:31" x14ac:dyDescent="0.35">
      <c r="A455" s="40"/>
      <c r="B455" s="35"/>
      <c r="C455" s="21"/>
      <c r="D455" s="35"/>
      <c r="E455" s="35"/>
      <c r="F455" s="21"/>
      <c r="G455" s="10"/>
      <c r="H455" s="11" t="s">
        <v>24</v>
      </c>
      <c r="I455" s="12"/>
      <c r="J455" s="52">
        <f t="shared" si="762"/>
        <v>0</v>
      </c>
      <c r="K455" s="52" t="str">
        <f t="shared" si="763"/>
        <v/>
      </c>
      <c r="L455" s="13"/>
      <c r="M455" s="11" t="s">
        <v>24</v>
      </c>
      <c r="N455" s="14"/>
      <c r="O455" s="52">
        <f t="shared" si="764"/>
        <v>0</v>
      </c>
      <c r="P455" s="52" t="str">
        <f t="shared" si="765"/>
        <v/>
      </c>
      <c r="Q455" s="15"/>
      <c r="R455" s="11" t="s">
        <v>24</v>
      </c>
      <c r="S455" s="16"/>
      <c r="T455" s="52">
        <f t="shared" si="766"/>
        <v>0</v>
      </c>
      <c r="U455" s="52" t="str">
        <f t="shared" si="767"/>
        <v/>
      </c>
      <c r="V455" s="17"/>
      <c r="W455" s="11" t="s">
        <v>24</v>
      </c>
      <c r="X455" s="18"/>
      <c r="Y455" s="52">
        <f t="shared" si="768"/>
        <v>0</v>
      </c>
      <c r="Z455" s="52" t="str">
        <f t="shared" si="769"/>
        <v/>
      </c>
      <c r="AA455" s="19"/>
      <c r="AB455" s="11" t="s">
        <v>24</v>
      </c>
      <c r="AC455" s="20"/>
      <c r="AD455" s="52">
        <f t="shared" si="790"/>
        <v>0</v>
      </c>
      <c r="AE455" s="52" t="str">
        <f t="shared" si="791"/>
        <v/>
      </c>
    </row>
    <row r="456" spans="1:31" x14ac:dyDescent="0.35">
      <c r="A456" s="40"/>
      <c r="B456" s="35"/>
      <c r="C456" s="21"/>
      <c r="D456" s="35"/>
      <c r="E456" s="35"/>
      <c r="F456" s="21"/>
      <c r="G456" s="10"/>
      <c r="H456" s="11" t="s">
        <v>24</v>
      </c>
      <c r="I456" s="12"/>
      <c r="J456" s="52">
        <f t="shared" si="762"/>
        <v>0</v>
      </c>
      <c r="K456" s="52" t="str">
        <f t="shared" si="763"/>
        <v/>
      </c>
      <c r="L456" s="13"/>
      <c r="M456" s="11" t="s">
        <v>24</v>
      </c>
      <c r="N456" s="14"/>
      <c r="O456" s="52">
        <f t="shared" si="764"/>
        <v>0</v>
      </c>
      <c r="P456" s="52" t="str">
        <f t="shared" si="765"/>
        <v/>
      </c>
      <c r="Q456" s="15"/>
      <c r="R456" s="11" t="s">
        <v>24</v>
      </c>
      <c r="S456" s="16"/>
      <c r="T456" s="52">
        <f t="shared" si="766"/>
        <v>0</v>
      </c>
      <c r="U456" s="52" t="str">
        <f t="shared" si="767"/>
        <v/>
      </c>
      <c r="V456" s="17"/>
      <c r="W456" s="11" t="s">
        <v>24</v>
      </c>
      <c r="X456" s="18"/>
      <c r="Y456" s="52">
        <f t="shared" si="768"/>
        <v>0</v>
      </c>
      <c r="Z456" s="52" t="str">
        <f t="shared" si="769"/>
        <v/>
      </c>
      <c r="AA456" s="19"/>
      <c r="AB456" s="11" t="s">
        <v>24</v>
      </c>
      <c r="AC456" s="20"/>
      <c r="AD456" s="52">
        <f t="shared" si="790"/>
        <v>0</v>
      </c>
      <c r="AE456" s="52" t="str">
        <f t="shared" si="791"/>
        <v/>
      </c>
    </row>
    <row r="457" spans="1:31" x14ac:dyDescent="0.35">
      <c r="A457" s="40"/>
      <c r="B457" s="35"/>
      <c r="C457" s="21"/>
      <c r="D457" s="35"/>
      <c r="E457" s="35"/>
      <c r="F457" s="21"/>
      <c r="G457" s="10"/>
      <c r="H457" s="11" t="s">
        <v>24</v>
      </c>
      <c r="I457" s="12"/>
      <c r="J457" s="52">
        <f t="shared" si="762"/>
        <v>0</v>
      </c>
      <c r="K457" s="52" t="str">
        <f t="shared" si="763"/>
        <v/>
      </c>
      <c r="L457" s="13"/>
      <c r="M457" s="11" t="s">
        <v>24</v>
      </c>
      <c r="N457" s="14"/>
      <c r="O457" s="52">
        <f t="shared" si="764"/>
        <v>0</v>
      </c>
      <c r="P457" s="52" t="str">
        <f t="shared" si="765"/>
        <v/>
      </c>
      <c r="Q457" s="15"/>
      <c r="R457" s="11" t="s">
        <v>24</v>
      </c>
      <c r="S457" s="16"/>
      <c r="T457" s="52">
        <f t="shared" si="766"/>
        <v>0</v>
      </c>
      <c r="U457" s="52" t="str">
        <f t="shared" si="767"/>
        <v/>
      </c>
      <c r="V457" s="17"/>
      <c r="W457" s="11" t="s">
        <v>24</v>
      </c>
      <c r="X457" s="18"/>
      <c r="Y457" s="52">
        <f t="shared" si="768"/>
        <v>0</v>
      </c>
      <c r="Z457" s="52" t="str">
        <f t="shared" si="769"/>
        <v/>
      </c>
      <c r="AA457" s="19"/>
      <c r="AB457" s="11" t="s">
        <v>24</v>
      </c>
      <c r="AC457" s="20"/>
      <c r="AD457" s="52">
        <f t="shared" si="790"/>
        <v>0</v>
      </c>
      <c r="AE457" s="52" t="str">
        <f t="shared" si="791"/>
        <v/>
      </c>
    </row>
    <row r="458" spans="1:31" x14ac:dyDescent="0.35">
      <c r="A458" s="40"/>
      <c r="B458" s="35"/>
      <c r="C458" s="21"/>
      <c r="D458" s="35"/>
      <c r="E458" s="35"/>
      <c r="F458" s="21"/>
      <c r="G458" s="10"/>
      <c r="H458" s="11" t="s">
        <v>24</v>
      </c>
      <c r="I458" s="12"/>
      <c r="J458" s="52">
        <f t="shared" si="762"/>
        <v>0</v>
      </c>
      <c r="K458" s="52" t="str">
        <f t="shared" si="763"/>
        <v/>
      </c>
      <c r="L458" s="13"/>
      <c r="M458" s="11" t="s">
        <v>24</v>
      </c>
      <c r="N458" s="14"/>
      <c r="O458" s="52">
        <f t="shared" si="764"/>
        <v>0</v>
      </c>
      <c r="P458" s="52" t="str">
        <f t="shared" si="765"/>
        <v/>
      </c>
      <c r="Q458" s="15"/>
      <c r="R458" s="11" t="s">
        <v>24</v>
      </c>
      <c r="S458" s="16"/>
      <c r="T458" s="52">
        <f t="shared" si="766"/>
        <v>0</v>
      </c>
      <c r="U458" s="52" t="str">
        <f t="shared" si="767"/>
        <v/>
      </c>
      <c r="V458" s="17"/>
      <c r="W458" s="11" t="s">
        <v>24</v>
      </c>
      <c r="X458" s="18"/>
      <c r="Y458" s="52">
        <f t="shared" si="768"/>
        <v>0</v>
      </c>
      <c r="Z458" s="52" t="str">
        <f t="shared" si="769"/>
        <v/>
      </c>
      <c r="AA458" s="19"/>
      <c r="AB458" s="11" t="s">
        <v>24</v>
      </c>
      <c r="AC458" s="20"/>
      <c r="AD458" s="52">
        <f t="shared" si="790"/>
        <v>0</v>
      </c>
      <c r="AE458" s="52" t="str">
        <f t="shared" si="791"/>
        <v/>
      </c>
    </row>
    <row r="459" spans="1:31" x14ac:dyDescent="0.35">
      <c r="A459" s="40"/>
      <c r="B459" s="35"/>
      <c r="C459" s="21"/>
      <c r="D459" s="35"/>
      <c r="E459" s="35"/>
      <c r="F459" s="21"/>
      <c r="G459" s="10"/>
      <c r="H459" s="11" t="s">
        <v>24</v>
      </c>
      <c r="I459" s="12"/>
      <c r="J459" s="52">
        <f t="shared" si="762"/>
        <v>0</v>
      </c>
      <c r="K459" s="52" t="str">
        <f t="shared" si="763"/>
        <v/>
      </c>
      <c r="L459" s="13"/>
      <c r="M459" s="11" t="s">
        <v>24</v>
      </c>
      <c r="N459" s="14"/>
      <c r="O459" s="52">
        <f t="shared" si="764"/>
        <v>0</v>
      </c>
      <c r="P459" s="52" t="str">
        <f t="shared" si="765"/>
        <v/>
      </c>
      <c r="Q459" s="15"/>
      <c r="R459" s="11" t="s">
        <v>24</v>
      </c>
      <c r="S459" s="16"/>
      <c r="T459" s="52">
        <f t="shared" si="766"/>
        <v>0</v>
      </c>
      <c r="U459" s="52" t="str">
        <f t="shared" si="767"/>
        <v/>
      </c>
      <c r="V459" s="17"/>
      <c r="W459" s="11" t="s">
        <v>24</v>
      </c>
      <c r="X459" s="18"/>
      <c r="Y459" s="52">
        <f t="shared" si="768"/>
        <v>0</v>
      </c>
      <c r="Z459" s="52" t="str">
        <f t="shared" si="769"/>
        <v/>
      </c>
      <c r="AA459" s="19"/>
      <c r="AB459" s="11" t="s">
        <v>24</v>
      </c>
      <c r="AC459" s="20"/>
      <c r="AD459" s="52">
        <f t="shared" si="790"/>
        <v>0</v>
      </c>
      <c r="AE459" s="52" t="str">
        <f t="shared" si="791"/>
        <v/>
      </c>
    </row>
    <row r="460" spans="1:31" x14ac:dyDescent="0.35">
      <c r="A460" s="40"/>
      <c r="B460" s="35"/>
      <c r="C460" s="21"/>
      <c r="D460" s="35"/>
      <c r="E460" s="35"/>
      <c r="F460" s="21"/>
      <c r="G460" s="10"/>
      <c r="H460" s="11" t="s">
        <v>24</v>
      </c>
      <c r="I460" s="12"/>
      <c r="J460" s="52">
        <f t="shared" si="762"/>
        <v>0</v>
      </c>
      <c r="K460" s="52" t="str">
        <f t="shared" si="763"/>
        <v/>
      </c>
      <c r="L460" s="13"/>
      <c r="M460" s="11" t="s">
        <v>24</v>
      </c>
      <c r="N460" s="14"/>
      <c r="O460" s="52">
        <f t="shared" si="764"/>
        <v>0</v>
      </c>
      <c r="P460" s="52" t="str">
        <f t="shared" si="765"/>
        <v/>
      </c>
      <c r="Q460" s="15"/>
      <c r="R460" s="11" t="s">
        <v>24</v>
      </c>
      <c r="S460" s="16"/>
      <c r="T460" s="52">
        <f t="shared" si="766"/>
        <v>0</v>
      </c>
      <c r="U460" s="52" t="str">
        <f t="shared" si="767"/>
        <v/>
      </c>
      <c r="V460" s="17"/>
      <c r="W460" s="11" t="s">
        <v>24</v>
      </c>
      <c r="X460" s="18"/>
      <c r="Y460" s="52">
        <f t="shared" si="768"/>
        <v>0</v>
      </c>
      <c r="Z460" s="52" t="str">
        <f t="shared" si="769"/>
        <v/>
      </c>
      <c r="AA460" s="19"/>
      <c r="AB460" s="11" t="s">
        <v>24</v>
      </c>
      <c r="AC460" s="20"/>
      <c r="AD460" s="52">
        <f t="shared" si="790"/>
        <v>0</v>
      </c>
      <c r="AE460" s="52" t="str">
        <f t="shared" si="791"/>
        <v/>
      </c>
    </row>
    <row r="461" spans="1:31" x14ac:dyDescent="0.35">
      <c r="A461" s="40"/>
      <c r="B461" s="35"/>
      <c r="C461" s="21"/>
      <c r="D461" s="35"/>
      <c r="E461" s="35"/>
      <c r="F461" s="21"/>
      <c r="G461" s="10"/>
      <c r="H461" s="11" t="s">
        <v>24</v>
      </c>
      <c r="I461" s="12"/>
      <c r="J461" s="52">
        <f t="shared" si="762"/>
        <v>0</v>
      </c>
      <c r="K461" s="52" t="str">
        <f t="shared" si="763"/>
        <v/>
      </c>
      <c r="L461" s="13"/>
      <c r="M461" s="11" t="s">
        <v>24</v>
      </c>
      <c r="N461" s="14"/>
      <c r="O461" s="52">
        <f t="shared" si="764"/>
        <v>0</v>
      </c>
      <c r="P461" s="52" t="str">
        <f t="shared" si="765"/>
        <v/>
      </c>
      <c r="Q461" s="15"/>
      <c r="R461" s="11" t="s">
        <v>24</v>
      </c>
      <c r="S461" s="16"/>
      <c r="T461" s="52">
        <f t="shared" si="766"/>
        <v>0</v>
      </c>
      <c r="U461" s="52" t="str">
        <f t="shared" si="767"/>
        <v/>
      </c>
      <c r="V461" s="17"/>
      <c r="W461" s="11" t="s">
        <v>24</v>
      </c>
      <c r="X461" s="18"/>
      <c r="Y461" s="52">
        <f t="shared" si="768"/>
        <v>0</v>
      </c>
      <c r="Z461" s="52" t="str">
        <f t="shared" si="769"/>
        <v/>
      </c>
      <c r="AA461" s="19"/>
      <c r="AB461" s="11" t="s">
        <v>24</v>
      </c>
      <c r="AC461" s="20"/>
      <c r="AD461" s="52">
        <f t="shared" si="790"/>
        <v>0</v>
      </c>
      <c r="AE461" s="52" t="str">
        <f t="shared" si="791"/>
        <v/>
      </c>
    </row>
    <row r="462" spans="1:31" x14ac:dyDescent="0.35">
      <c r="A462" s="40"/>
      <c r="B462" s="35"/>
      <c r="C462" s="21"/>
      <c r="D462" s="35"/>
      <c r="E462" s="35"/>
      <c r="F462" s="21"/>
      <c r="G462" s="10"/>
      <c r="H462" s="11" t="s">
        <v>24</v>
      </c>
      <c r="I462" s="12"/>
      <c r="J462" s="52">
        <f t="shared" si="762"/>
        <v>0</v>
      </c>
      <c r="K462" s="52" t="str">
        <f t="shared" si="763"/>
        <v/>
      </c>
      <c r="L462" s="13"/>
      <c r="M462" s="11" t="s">
        <v>24</v>
      </c>
      <c r="N462" s="14"/>
      <c r="O462" s="52">
        <f t="shared" si="764"/>
        <v>0</v>
      </c>
      <c r="P462" s="52" t="str">
        <f t="shared" si="765"/>
        <v/>
      </c>
      <c r="Q462" s="15"/>
      <c r="R462" s="11" t="s">
        <v>24</v>
      </c>
      <c r="S462" s="16"/>
      <c r="T462" s="52">
        <f t="shared" si="766"/>
        <v>0</v>
      </c>
      <c r="U462" s="52" t="str">
        <f t="shared" si="767"/>
        <v/>
      </c>
      <c r="V462" s="17"/>
      <c r="W462" s="11" t="s">
        <v>24</v>
      </c>
      <c r="X462" s="18"/>
      <c r="Y462" s="52">
        <f t="shared" si="768"/>
        <v>0</v>
      </c>
      <c r="Z462" s="52" t="str">
        <f t="shared" si="769"/>
        <v/>
      </c>
      <c r="AA462" s="19"/>
      <c r="AB462" s="11" t="s">
        <v>24</v>
      </c>
      <c r="AC462" s="20"/>
      <c r="AD462" s="52">
        <f t="shared" si="790"/>
        <v>0</v>
      </c>
      <c r="AE462" s="52" t="str">
        <f t="shared" si="791"/>
        <v/>
      </c>
    </row>
    <row r="463" spans="1:31" x14ac:dyDescent="0.35">
      <c r="A463" s="40"/>
      <c r="B463" s="35"/>
      <c r="C463" s="21"/>
      <c r="D463" s="35"/>
      <c r="E463" s="35"/>
      <c r="F463" s="21"/>
      <c r="G463" s="10"/>
      <c r="H463" s="11" t="s">
        <v>24</v>
      </c>
      <c r="I463" s="12"/>
      <c r="J463" s="52">
        <f t="shared" si="762"/>
        <v>0</v>
      </c>
      <c r="K463" s="52" t="str">
        <f t="shared" si="763"/>
        <v/>
      </c>
      <c r="L463" s="13"/>
      <c r="M463" s="11" t="s">
        <v>24</v>
      </c>
      <c r="N463" s="14"/>
      <c r="O463" s="52">
        <f t="shared" si="764"/>
        <v>0</v>
      </c>
      <c r="P463" s="52" t="str">
        <f t="shared" si="765"/>
        <v/>
      </c>
      <c r="Q463" s="15"/>
      <c r="R463" s="11" t="s">
        <v>24</v>
      </c>
      <c r="S463" s="16"/>
      <c r="T463" s="52">
        <f t="shared" si="766"/>
        <v>0</v>
      </c>
      <c r="U463" s="52" t="str">
        <f t="shared" si="767"/>
        <v/>
      </c>
      <c r="V463" s="17"/>
      <c r="W463" s="11" t="s">
        <v>24</v>
      </c>
      <c r="X463" s="18"/>
      <c r="Y463" s="52">
        <f t="shared" si="768"/>
        <v>0</v>
      </c>
      <c r="Z463" s="52" t="str">
        <f t="shared" si="769"/>
        <v/>
      </c>
      <c r="AA463" s="19"/>
      <c r="AB463" s="11" t="s">
        <v>24</v>
      </c>
      <c r="AC463" s="20"/>
      <c r="AD463" s="52">
        <f t="shared" si="790"/>
        <v>0</v>
      </c>
      <c r="AE463" s="52" t="str">
        <f t="shared" si="791"/>
        <v/>
      </c>
    </row>
    <row r="464" spans="1:31" x14ac:dyDescent="0.35">
      <c r="A464" s="40"/>
      <c r="B464" s="35"/>
      <c r="C464" s="21"/>
      <c r="D464" s="35"/>
      <c r="E464" s="35"/>
      <c r="F464" s="21"/>
      <c r="G464" s="10"/>
      <c r="H464" s="11" t="s">
        <v>24</v>
      </c>
      <c r="I464" s="12"/>
      <c r="J464" s="52">
        <f t="shared" si="762"/>
        <v>0</v>
      </c>
      <c r="K464" s="52" t="str">
        <f t="shared" si="763"/>
        <v/>
      </c>
      <c r="L464" s="13"/>
      <c r="M464" s="11" t="s">
        <v>24</v>
      </c>
      <c r="N464" s="14"/>
      <c r="O464" s="52">
        <f t="shared" si="764"/>
        <v>0</v>
      </c>
      <c r="P464" s="52" t="str">
        <f t="shared" si="765"/>
        <v/>
      </c>
      <c r="Q464" s="15"/>
      <c r="R464" s="11" t="s">
        <v>24</v>
      </c>
      <c r="S464" s="16"/>
      <c r="T464" s="52">
        <f t="shared" si="766"/>
        <v>0</v>
      </c>
      <c r="U464" s="52" t="str">
        <f t="shared" si="767"/>
        <v/>
      </c>
      <c r="V464" s="17"/>
      <c r="W464" s="11" t="s">
        <v>24</v>
      </c>
      <c r="X464" s="18"/>
      <c r="Y464" s="52">
        <f t="shared" si="768"/>
        <v>0</v>
      </c>
      <c r="Z464" s="52" t="str">
        <f t="shared" si="769"/>
        <v/>
      </c>
      <c r="AA464" s="19"/>
      <c r="AB464" s="11" t="s">
        <v>24</v>
      </c>
      <c r="AC464" s="20"/>
      <c r="AD464" s="52">
        <f t="shared" si="790"/>
        <v>0</v>
      </c>
      <c r="AE464" s="52" t="str">
        <f t="shared" si="791"/>
        <v/>
      </c>
    </row>
    <row r="465" spans="1:31" x14ac:dyDescent="0.35">
      <c r="A465" s="40"/>
      <c r="B465" s="35"/>
      <c r="C465" s="21"/>
      <c r="D465" s="35"/>
      <c r="E465" s="35"/>
      <c r="F465" s="21"/>
      <c r="G465" s="10"/>
      <c r="H465" s="11" t="s">
        <v>24</v>
      </c>
      <c r="I465" s="12"/>
      <c r="J465" s="52">
        <f t="shared" ref="J465:J500" si="798">IF(OR(G465&gt;36,I465&gt;36),"",G465*I465/144)</f>
        <v>0</v>
      </c>
      <c r="K465" s="52" t="str">
        <f t="shared" ref="K465:K500" si="799">IF(OR(G465&gt;36,I465&gt;36),G465*I465/144,"")</f>
        <v/>
      </c>
      <c r="L465" s="13"/>
      <c r="M465" s="11" t="s">
        <v>24</v>
      </c>
      <c r="N465" s="14"/>
      <c r="O465" s="52">
        <f t="shared" ref="O465:O500" si="800">IF(OR(L465&gt;36,N465&gt;36),"",L465*N465/144)</f>
        <v>0</v>
      </c>
      <c r="P465" s="52" t="str">
        <f t="shared" ref="P465:P500" si="801">IF(OR(L465&gt;36,N465&gt;36),L465*N465/144,"")</f>
        <v/>
      </c>
      <c r="Q465" s="15"/>
      <c r="R465" s="11" t="s">
        <v>24</v>
      </c>
      <c r="S465" s="16"/>
      <c r="T465" s="52">
        <f t="shared" ref="T465:T500" si="802">IF(OR(Q465&gt;36,S465&gt;36),"",Q465*S465/144)</f>
        <v>0</v>
      </c>
      <c r="U465" s="52" t="str">
        <f t="shared" ref="U465:U500" si="803">IF(OR(Q465&gt;36,S465&gt;36),Q465*S465/144,"")</f>
        <v/>
      </c>
      <c r="V465" s="17"/>
      <c r="W465" s="11" t="s">
        <v>24</v>
      </c>
      <c r="X465" s="18"/>
      <c r="Y465" s="52">
        <f t="shared" ref="Y465:Y500" si="804">IF(OR(V465&gt;36,X465&gt;36),"",V465*X465/144)</f>
        <v>0</v>
      </c>
      <c r="Z465" s="52" t="str">
        <f t="shared" ref="Z465:Z500" si="805">IF(OR(V465&gt;36,X465&gt;36),V465*X465/144,"")</f>
        <v/>
      </c>
      <c r="AA465" s="19"/>
      <c r="AB465" s="11" t="s">
        <v>24</v>
      </c>
      <c r="AC465" s="20"/>
      <c r="AD465" s="52">
        <f t="shared" ref="AD465:AD500" si="806">IF(OR(AA465&gt;36,AC465&gt;36),"",AA465*AC465/144)</f>
        <v>0</v>
      </c>
      <c r="AE465" s="52" t="str">
        <f t="shared" ref="AE465:AE500" si="807">IF(OR(AA465&gt;36,AC465&gt;36),AA465*AC465/144,"")</f>
        <v/>
      </c>
    </row>
    <row r="466" spans="1:31" x14ac:dyDescent="0.35">
      <c r="A466" s="40"/>
      <c r="B466" s="35"/>
      <c r="C466" s="21"/>
      <c r="D466" s="35"/>
      <c r="E466" s="35"/>
      <c r="F466" s="21"/>
      <c r="G466" s="10"/>
      <c r="H466" s="11" t="s">
        <v>24</v>
      </c>
      <c r="I466" s="12"/>
      <c r="J466" s="52">
        <f t="shared" si="798"/>
        <v>0</v>
      </c>
      <c r="K466" s="52" t="str">
        <f t="shared" si="799"/>
        <v/>
      </c>
      <c r="L466" s="13"/>
      <c r="M466" s="11" t="s">
        <v>24</v>
      </c>
      <c r="N466" s="14"/>
      <c r="O466" s="52">
        <f t="shared" si="800"/>
        <v>0</v>
      </c>
      <c r="P466" s="52" t="str">
        <f t="shared" si="801"/>
        <v/>
      </c>
      <c r="Q466" s="15"/>
      <c r="R466" s="11" t="s">
        <v>24</v>
      </c>
      <c r="S466" s="16"/>
      <c r="T466" s="52">
        <f t="shared" si="802"/>
        <v>0</v>
      </c>
      <c r="U466" s="52" t="str">
        <f t="shared" si="803"/>
        <v/>
      </c>
      <c r="V466" s="17"/>
      <c r="W466" s="11" t="s">
        <v>24</v>
      </c>
      <c r="X466" s="18"/>
      <c r="Y466" s="52">
        <f t="shared" si="804"/>
        <v>0</v>
      </c>
      <c r="Z466" s="52" t="str">
        <f t="shared" si="805"/>
        <v/>
      </c>
      <c r="AA466" s="19"/>
      <c r="AB466" s="11" t="s">
        <v>24</v>
      </c>
      <c r="AC466" s="20"/>
      <c r="AD466" s="52">
        <f t="shared" si="806"/>
        <v>0</v>
      </c>
      <c r="AE466" s="52" t="str">
        <f t="shared" si="807"/>
        <v/>
      </c>
    </row>
    <row r="467" spans="1:31" x14ac:dyDescent="0.35">
      <c r="A467" s="40"/>
      <c r="B467" s="35"/>
      <c r="C467" s="21"/>
      <c r="D467" s="35"/>
      <c r="E467" s="35"/>
      <c r="F467" s="21"/>
      <c r="G467" s="10"/>
      <c r="H467" s="11" t="s">
        <v>24</v>
      </c>
      <c r="I467" s="12"/>
      <c r="J467" s="52">
        <f t="shared" si="798"/>
        <v>0</v>
      </c>
      <c r="K467" s="52" t="str">
        <f t="shared" si="799"/>
        <v/>
      </c>
      <c r="L467" s="13"/>
      <c r="M467" s="11" t="s">
        <v>24</v>
      </c>
      <c r="N467" s="14"/>
      <c r="O467" s="52">
        <f t="shared" si="800"/>
        <v>0</v>
      </c>
      <c r="P467" s="52" t="str">
        <f t="shared" si="801"/>
        <v/>
      </c>
      <c r="Q467" s="15"/>
      <c r="R467" s="11" t="s">
        <v>24</v>
      </c>
      <c r="S467" s="16"/>
      <c r="T467" s="52">
        <f t="shared" si="802"/>
        <v>0</v>
      </c>
      <c r="U467" s="52" t="str">
        <f t="shared" si="803"/>
        <v/>
      </c>
      <c r="V467" s="17"/>
      <c r="W467" s="11" t="s">
        <v>24</v>
      </c>
      <c r="X467" s="18"/>
      <c r="Y467" s="52">
        <f t="shared" si="804"/>
        <v>0</v>
      </c>
      <c r="Z467" s="52" t="str">
        <f t="shared" si="805"/>
        <v/>
      </c>
      <c r="AA467" s="19"/>
      <c r="AB467" s="11" t="s">
        <v>24</v>
      </c>
      <c r="AC467" s="20"/>
      <c r="AD467" s="52">
        <f t="shared" si="806"/>
        <v>0</v>
      </c>
      <c r="AE467" s="52" t="str">
        <f t="shared" si="807"/>
        <v/>
      </c>
    </row>
    <row r="468" spans="1:31" x14ac:dyDescent="0.35">
      <c r="A468" s="40"/>
      <c r="B468" s="35"/>
      <c r="C468" s="21"/>
      <c r="D468" s="35"/>
      <c r="E468" s="35"/>
      <c r="F468" s="21"/>
      <c r="G468" s="10"/>
      <c r="H468" s="11" t="s">
        <v>24</v>
      </c>
      <c r="I468" s="12"/>
      <c r="J468" s="52">
        <f t="shared" si="798"/>
        <v>0</v>
      </c>
      <c r="K468" s="52" t="str">
        <f t="shared" si="799"/>
        <v/>
      </c>
      <c r="L468" s="13"/>
      <c r="M468" s="11" t="s">
        <v>24</v>
      </c>
      <c r="N468" s="14"/>
      <c r="O468" s="52">
        <f t="shared" si="800"/>
        <v>0</v>
      </c>
      <c r="P468" s="52" t="str">
        <f t="shared" si="801"/>
        <v/>
      </c>
      <c r="Q468" s="15"/>
      <c r="R468" s="11" t="s">
        <v>24</v>
      </c>
      <c r="S468" s="16"/>
      <c r="T468" s="52">
        <f t="shared" si="802"/>
        <v>0</v>
      </c>
      <c r="U468" s="52" t="str">
        <f t="shared" si="803"/>
        <v/>
      </c>
      <c r="V468" s="17"/>
      <c r="W468" s="11" t="s">
        <v>24</v>
      </c>
      <c r="X468" s="18"/>
      <c r="Y468" s="52">
        <f t="shared" si="804"/>
        <v>0</v>
      </c>
      <c r="Z468" s="52" t="str">
        <f t="shared" si="805"/>
        <v/>
      </c>
      <c r="AA468" s="19"/>
      <c r="AB468" s="11" t="s">
        <v>24</v>
      </c>
      <c r="AC468" s="20"/>
      <c r="AD468" s="52">
        <f t="shared" si="806"/>
        <v>0</v>
      </c>
      <c r="AE468" s="52" t="str">
        <f t="shared" si="807"/>
        <v/>
      </c>
    </row>
    <row r="469" spans="1:31" x14ac:dyDescent="0.35">
      <c r="A469" s="40"/>
      <c r="B469" s="35"/>
      <c r="C469" s="21"/>
      <c r="D469" s="35"/>
      <c r="E469" s="35"/>
      <c r="F469" s="21"/>
      <c r="G469" s="10"/>
      <c r="H469" s="11" t="s">
        <v>24</v>
      </c>
      <c r="I469" s="12"/>
      <c r="J469" s="52">
        <f t="shared" si="798"/>
        <v>0</v>
      </c>
      <c r="K469" s="52" t="str">
        <f t="shared" si="799"/>
        <v/>
      </c>
      <c r="L469" s="13"/>
      <c r="M469" s="11" t="s">
        <v>24</v>
      </c>
      <c r="N469" s="14"/>
      <c r="O469" s="52">
        <f t="shared" si="800"/>
        <v>0</v>
      </c>
      <c r="P469" s="52" t="str">
        <f t="shared" si="801"/>
        <v/>
      </c>
      <c r="Q469" s="15"/>
      <c r="R469" s="11" t="s">
        <v>24</v>
      </c>
      <c r="S469" s="16"/>
      <c r="T469" s="52">
        <f t="shared" si="802"/>
        <v>0</v>
      </c>
      <c r="U469" s="52" t="str">
        <f t="shared" si="803"/>
        <v/>
      </c>
      <c r="V469" s="17"/>
      <c r="W469" s="11" t="s">
        <v>24</v>
      </c>
      <c r="X469" s="18"/>
      <c r="Y469" s="52">
        <f t="shared" si="804"/>
        <v>0</v>
      </c>
      <c r="Z469" s="52" t="str">
        <f t="shared" si="805"/>
        <v/>
      </c>
      <c r="AA469" s="19"/>
      <c r="AB469" s="11" t="s">
        <v>24</v>
      </c>
      <c r="AC469" s="20"/>
      <c r="AD469" s="52">
        <f t="shared" si="806"/>
        <v>0</v>
      </c>
      <c r="AE469" s="52" t="str">
        <f t="shared" si="807"/>
        <v/>
      </c>
    </row>
    <row r="470" spans="1:31" x14ac:dyDescent="0.35">
      <c r="A470" s="40"/>
      <c r="B470" s="35"/>
      <c r="C470" s="21"/>
      <c r="D470" s="35"/>
      <c r="E470" s="35"/>
      <c r="F470" s="21"/>
      <c r="G470" s="10"/>
      <c r="H470" s="11" t="s">
        <v>24</v>
      </c>
      <c r="I470" s="12"/>
      <c r="J470" s="52">
        <f t="shared" si="798"/>
        <v>0</v>
      </c>
      <c r="K470" s="52" t="str">
        <f t="shared" si="799"/>
        <v/>
      </c>
      <c r="L470" s="13"/>
      <c r="M470" s="11" t="s">
        <v>24</v>
      </c>
      <c r="N470" s="14"/>
      <c r="O470" s="52">
        <f t="shared" si="800"/>
        <v>0</v>
      </c>
      <c r="P470" s="52" t="str">
        <f t="shared" si="801"/>
        <v/>
      </c>
      <c r="Q470" s="15"/>
      <c r="R470" s="11" t="s">
        <v>24</v>
      </c>
      <c r="S470" s="16"/>
      <c r="T470" s="52">
        <f t="shared" si="802"/>
        <v>0</v>
      </c>
      <c r="U470" s="52" t="str">
        <f t="shared" si="803"/>
        <v/>
      </c>
      <c r="V470" s="17"/>
      <c r="W470" s="11" t="s">
        <v>24</v>
      </c>
      <c r="X470" s="18"/>
      <c r="Y470" s="52">
        <f t="shared" si="804"/>
        <v>0</v>
      </c>
      <c r="Z470" s="52" t="str">
        <f t="shared" si="805"/>
        <v/>
      </c>
      <c r="AA470" s="19"/>
      <c r="AB470" s="11" t="s">
        <v>24</v>
      </c>
      <c r="AC470" s="20"/>
      <c r="AD470" s="52">
        <f t="shared" si="806"/>
        <v>0</v>
      </c>
      <c r="AE470" s="52" t="str">
        <f t="shared" si="807"/>
        <v/>
      </c>
    </row>
    <row r="471" spans="1:31" x14ac:dyDescent="0.35">
      <c r="A471" s="40"/>
      <c r="B471" s="35"/>
      <c r="C471" s="21"/>
      <c r="D471" s="35"/>
      <c r="E471" s="35"/>
      <c r="F471" s="21"/>
      <c r="G471" s="10"/>
      <c r="H471" s="11" t="s">
        <v>24</v>
      </c>
      <c r="I471" s="12"/>
      <c r="J471" s="52">
        <f t="shared" si="798"/>
        <v>0</v>
      </c>
      <c r="K471" s="52" t="str">
        <f t="shared" si="799"/>
        <v/>
      </c>
      <c r="L471" s="13"/>
      <c r="M471" s="11" t="s">
        <v>24</v>
      </c>
      <c r="N471" s="14"/>
      <c r="O471" s="52">
        <f t="shared" si="800"/>
        <v>0</v>
      </c>
      <c r="P471" s="52" t="str">
        <f t="shared" si="801"/>
        <v/>
      </c>
      <c r="Q471" s="15"/>
      <c r="R471" s="11" t="s">
        <v>24</v>
      </c>
      <c r="S471" s="16"/>
      <c r="T471" s="52">
        <f t="shared" si="802"/>
        <v>0</v>
      </c>
      <c r="U471" s="52" t="str">
        <f t="shared" si="803"/>
        <v/>
      </c>
      <c r="V471" s="17"/>
      <c r="W471" s="11" t="s">
        <v>24</v>
      </c>
      <c r="X471" s="18"/>
      <c r="Y471" s="52">
        <f t="shared" si="804"/>
        <v>0</v>
      </c>
      <c r="Z471" s="52" t="str">
        <f t="shared" si="805"/>
        <v/>
      </c>
      <c r="AA471" s="19"/>
      <c r="AB471" s="11" t="s">
        <v>24</v>
      </c>
      <c r="AC471" s="20"/>
      <c r="AD471" s="52">
        <f t="shared" si="806"/>
        <v>0</v>
      </c>
      <c r="AE471" s="52" t="str">
        <f t="shared" si="807"/>
        <v/>
      </c>
    </row>
    <row r="472" spans="1:31" x14ac:dyDescent="0.35">
      <c r="A472" s="40"/>
      <c r="B472" s="35"/>
      <c r="C472" s="21"/>
      <c r="D472" s="35"/>
      <c r="E472" s="35"/>
      <c r="F472" s="21"/>
      <c r="G472" s="10"/>
      <c r="H472" s="11" t="s">
        <v>24</v>
      </c>
      <c r="I472" s="12"/>
      <c r="J472" s="52">
        <f t="shared" si="798"/>
        <v>0</v>
      </c>
      <c r="K472" s="52" t="str">
        <f t="shared" si="799"/>
        <v/>
      </c>
      <c r="L472" s="13"/>
      <c r="M472" s="11" t="s">
        <v>24</v>
      </c>
      <c r="N472" s="14"/>
      <c r="O472" s="52">
        <f t="shared" si="800"/>
        <v>0</v>
      </c>
      <c r="P472" s="52" t="str">
        <f t="shared" si="801"/>
        <v/>
      </c>
      <c r="Q472" s="15"/>
      <c r="R472" s="11" t="s">
        <v>24</v>
      </c>
      <c r="S472" s="16"/>
      <c r="T472" s="52">
        <f t="shared" si="802"/>
        <v>0</v>
      </c>
      <c r="U472" s="52" t="str">
        <f t="shared" si="803"/>
        <v/>
      </c>
      <c r="V472" s="17"/>
      <c r="W472" s="11" t="s">
        <v>24</v>
      </c>
      <c r="X472" s="18"/>
      <c r="Y472" s="52">
        <f t="shared" si="804"/>
        <v>0</v>
      </c>
      <c r="Z472" s="52" t="str">
        <f t="shared" si="805"/>
        <v/>
      </c>
      <c r="AA472" s="19"/>
      <c r="AB472" s="11" t="s">
        <v>24</v>
      </c>
      <c r="AC472" s="20"/>
      <c r="AD472" s="52">
        <f t="shared" si="806"/>
        <v>0</v>
      </c>
      <c r="AE472" s="52" t="str">
        <f t="shared" si="807"/>
        <v/>
      </c>
    </row>
    <row r="473" spans="1:31" x14ac:dyDescent="0.35">
      <c r="A473" s="40"/>
      <c r="B473" s="35"/>
      <c r="C473" s="21"/>
      <c r="D473" s="35"/>
      <c r="E473" s="35"/>
      <c r="F473" s="21"/>
      <c r="G473" s="10"/>
      <c r="H473" s="11" t="s">
        <v>24</v>
      </c>
      <c r="I473" s="12"/>
      <c r="J473" s="52">
        <f t="shared" si="798"/>
        <v>0</v>
      </c>
      <c r="K473" s="52" t="str">
        <f t="shared" si="799"/>
        <v/>
      </c>
      <c r="L473" s="13"/>
      <c r="M473" s="11" t="s">
        <v>24</v>
      </c>
      <c r="N473" s="14"/>
      <c r="O473" s="52">
        <f t="shared" si="800"/>
        <v>0</v>
      </c>
      <c r="P473" s="52" t="str">
        <f t="shared" si="801"/>
        <v/>
      </c>
      <c r="Q473" s="15"/>
      <c r="R473" s="11" t="s">
        <v>24</v>
      </c>
      <c r="S473" s="16"/>
      <c r="T473" s="52">
        <f t="shared" si="802"/>
        <v>0</v>
      </c>
      <c r="U473" s="52" t="str">
        <f t="shared" si="803"/>
        <v/>
      </c>
      <c r="V473" s="17"/>
      <c r="W473" s="11" t="s">
        <v>24</v>
      </c>
      <c r="X473" s="18"/>
      <c r="Y473" s="52">
        <f t="shared" si="804"/>
        <v>0</v>
      </c>
      <c r="Z473" s="52" t="str">
        <f t="shared" si="805"/>
        <v/>
      </c>
      <c r="AA473" s="19"/>
      <c r="AB473" s="11" t="s">
        <v>24</v>
      </c>
      <c r="AC473" s="20"/>
      <c r="AD473" s="52">
        <f t="shared" si="806"/>
        <v>0</v>
      </c>
      <c r="AE473" s="52" t="str">
        <f t="shared" si="807"/>
        <v/>
      </c>
    </row>
    <row r="474" spans="1:31" x14ac:dyDescent="0.35">
      <c r="A474" s="40"/>
      <c r="B474" s="35"/>
      <c r="C474" s="21"/>
      <c r="D474" s="35"/>
      <c r="E474" s="35"/>
      <c r="F474" s="21"/>
      <c r="G474" s="10"/>
      <c r="H474" s="11" t="s">
        <v>24</v>
      </c>
      <c r="I474" s="12"/>
      <c r="J474" s="52">
        <f t="shared" si="798"/>
        <v>0</v>
      </c>
      <c r="K474" s="52" t="str">
        <f t="shared" si="799"/>
        <v/>
      </c>
      <c r="L474" s="13"/>
      <c r="M474" s="11" t="s">
        <v>24</v>
      </c>
      <c r="N474" s="14"/>
      <c r="O474" s="52">
        <f t="shared" si="800"/>
        <v>0</v>
      </c>
      <c r="P474" s="52" t="str">
        <f t="shared" si="801"/>
        <v/>
      </c>
      <c r="Q474" s="15"/>
      <c r="R474" s="11" t="s">
        <v>24</v>
      </c>
      <c r="S474" s="16"/>
      <c r="T474" s="52">
        <f t="shared" si="802"/>
        <v>0</v>
      </c>
      <c r="U474" s="52" t="str">
        <f t="shared" si="803"/>
        <v/>
      </c>
      <c r="V474" s="17"/>
      <c r="W474" s="11" t="s">
        <v>24</v>
      </c>
      <c r="X474" s="18"/>
      <c r="Y474" s="52">
        <f t="shared" si="804"/>
        <v>0</v>
      </c>
      <c r="Z474" s="52" t="str">
        <f t="shared" si="805"/>
        <v/>
      </c>
      <c r="AA474" s="19"/>
      <c r="AB474" s="11" t="s">
        <v>24</v>
      </c>
      <c r="AC474" s="20"/>
      <c r="AD474" s="52">
        <f t="shared" si="806"/>
        <v>0</v>
      </c>
      <c r="AE474" s="52" t="str">
        <f t="shared" si="807"/>
        <v/>
      </c>
    </row>
    <row r="475" spans="1:31" x14ac:dyDescent="0.35">
      <c r="A475" s="40"/>
      <c r="B475" s="35"/>
      <c r="C475" s="21"/>
      <c r="D475" s="35"/>
      <c r="E475" s="35"/>
      <c r="F475" s="21"/>
      <c r="G475" s="10"/>
      <c r="H475" s="11" t="s">
        <v>24</v>
      </c>
      <c r="I475" s="12"/>
      <c r="J475" s="52">
        <f t="shared" si="798"/>
        <v>0</v>
      </c>
      <c r="K475" s="52" t="str">
        <f t="shared" si="799"/>
        <v/>
      </c>
      <c r="L475" s="13"/>
      <c r="M475" s="11" t="s">
        <v>24</v>
      </c>
      <c r="N475" s="14"/>
      <c r="O475" s="52">
        <f t="shared" si="800"/>
        <v>0</v>
      </c>
      <c r="P475" s="52" t="str">
        <f t="shared" si="801"/>
        <v/>
      </c>
      <c r="Q475" s="15"/>
      <c r="R475" s="11" t="s">
        <v>24</v>
      </c>
      <c r="S475" s="16"/>
      <c r="T475" s="52">
        <f t="shared" si="802"/>
        <v>0</v>
      </c>
      <c r="U475" s="52" t="str">
        <f t="shared" si="803"/>
        <v/>
      </c>
      <c r="V475" s="17"/>
      <c r="W475" s="11" t="s">
        <v>24</v>
      </c>
      <c r="X475" s="18"/>
      <c r="Y475" s="52">
        <f t="shared" si="804"/>
        <v>0</v>
      </c>
      <c r="Z475" s="52" t="str">
        <f t="shared" si="805"/>
        <v/>
      </c>
      <c r="AA475" s="19"/>
      <c r="AB475" s="11" t="s">
        <v>24</v>
      </c>
      <c r="AC475" s="20"/>
      <c r="AD475" s="52">
        <f t="shared" si="806"/>
        <v>0</v>
      </c>
      <c r="AE475" s="52" t="str">
        <f t="shared" si="807"/>
        <v/>
      </c>
    </row>
    <row r="476" spans="1:31" x14ac:dyDescent="0.35">
      <c r="A476" s="40"/>
      <c r="B476" s="35"/>
      <c r="C476" s="21"/>
      <c r="D476" s="35"/>
      <c r="E476" s="35"/>
      <c r="F476" s="21"/>
      <c r="G476" s="10"/>
      <c r="H476" s="11" t="s">
        <v>24</v>
      </c>
      <c r="I476" s="12"/>
      <c r="J476" s="52">
        <f t="shared" si="798"/>
        <v>0</v>
      </c>
      <c r="K476" s="52" t="str">
        <f t="shared" si="799"/>
        <v/>
      </c>
      <c r="L476" s="13"/>
      <c r="M476" s="11" t="s">
        <v>24</v>
      </c>
      <c r="N476" s="14"/>
      <c r="O476" s="52">
        <f t="shared" si="800"/>
        <v>0</v>
      </c>
      <c r="P476" s="52" t="str">
        <f t="shared" si="801"/>
        <v/>
      </c>
      <c r="Q476" s="15"/>
      <c r="R476" s="11" t="s">
        <v>24</v>
      </c>
      <c r="S476" s="16"/>
      <c r="T476" s="52">
        <f t="shared" si="802"/>
        <v>0</v>
      </c>
      <c r="U476" s="52" t="str">
        <f t="shared" si="803"/>
        <v/>
      </c>
      <c r="V476" s="17"/>
      <c r="W476" s="11" t="s">
        <v>24</v>
      </c>
      <c r="X476" s="18"/>
      <c r="Y476" s="52">
        <f t="shared" si="804"/>
        <v>0</v>
      </c>
      <c r="Z476" s="52" t="str">
        <f t="shared" si="805"/>
        <v/>
      </c>
      <c r="AA476" s="19"/>
      <c r="AB476" s="11" t="s">
        <v>24</v>
      </c>
      <c r="AC476" s="20"/>
      <c r="AD476" s="52">
        <f t="shared" si="806"/>
        <v>0</v>
      </c>
      <c r="AE476" s="52" t="str">
        <f t="shared" si="807"/>
        <v/>
      </c>
    </row>
    <row r="477" spans="1:31" x14ac:dyDescent="0.35">
      <c r="A477" s="40"/>
      <c r="B477" s="35"/>
      <c r="C477" s="21"/>
      <c r="D477" s="35"/>
      <c r="E477" s="35"/>
      <c r="F477" s="21"/>
      <c r="G477" s="10"/>
      <c r="H477" s="11" t="s">
        <v>24</v>
      </c>
      <c r="I477" s="12"/>
      <c r="J477" s="52">
        <f t="shared" si="798"/>
        <v>0</v>
      </c>
      <c r="K477" s="52" t="str">
        <f t="shared" si="799"/>
        <v/>
      </c>
      <c r="L477" s="13"/>
      <c r="M477" s="11" t="s">
        <v>24</v>
      </c>
      <c r="N477" s="14"/>
      <c r="O477" s="52">
        <f t="shared" si="800"/>
        <v>0</v>
      </c>
      <c r="P477" s="52" t="str">
        <f t="shared" si="801"/>
        <v/>
      </c>
      <c r="Q477" s="15"/>
      <c r="R477" s="11" t="s">
        <v>24</v>
      </c>
      <c r="S477" s="16"/>
      <c r="T477" s="52">
        <f t="shared" si="802"/>
        <v>0</v>
      </c>
      <c r="U477" s="52" t="str">
        <f t="shared" si="803"/>
        <v/>
      </c>
      <c r="V477" s="17"/>
      <c r="W477" s="11" t="s">
        <v>24</v>
      </c>
      <c r="X477" s="18"/>
      <c r="Y477" s="52">
        <f t="shared" si="804"/>
        <v>0</v>
      </c>
      <c r="Z477" s="52" t="str">
        <f t="shared" si="805"/>
        <v/>
      </c>
      <c r="AA477" s="19"/>
      <c r="AB477" s="11" t="s">
        <v>24</v>
      </c>
      <c r="AC477" s="20"/>
      <c r="AD477" s="52">
        <f t="shared" si="806"/>
        <v>0</v>
      </c>
      <c r="AE477" s="52" t="str">
        <f t="shared" si="807"/>
        <v/>
      </c>
    </row>
    <row r="478" spans="1:31" x14ac:dyDescent="0.35">
      <c r="A478" s="40"/>
      <c r="B478" s="35"/>
      <c r="C478" s="21"/>
      <c r="D478" s="35"/>
      <c r="E478" s="35"/>
      <c r="F478" s="21"/>
      <c r="G478" s="10"/>
      <c r="H478" s="11" t="s">
        <v>24</v>
      </c>
      <c r="I478" s="12"/>
      <c r="J478" s="52">
        <f t="shared" si="798"/>
        <v>0</v>
      </c>
      <c r="K478" s="52" t="str">
        <f t="shared" si="799"/>
        <v/>
      </c>
      <c r="L478" s="13"/>
      <c r="M478" s="11" t="s">
        <v>24</v>
      </c>
      <c r="N478" s="14"/>
      <c r="O478" s="52">
        <f t="shared" si="800"/>
        <v>0</v>
      </c>
      <c r="P478" s="52" t="str">
        <f t="shared" si="801"/>
        <v/>
      </c>
      <c r="Q478" s="15"/>
      <c r="R478" s="11" t="s">
        <v>24</v>
      </c>
      <c r="S478" s="16"/>
      <c r="T478" s="52">
        <f t="shared" si="802"/>
        <v>0</v>
      </c>
      <c r="U478" s="52" t="str">
        <f t="shared" si="803"/>
        <v/>
      </c>
      <c r="V478" s="17"/>
      <c r="W478" s="11" t="s">
        <v>24</v>
      </c>
      <c r="X478" s="18"/>
      <c r="Y478" s="52">
        <f t="shared" si="804"/>
        <v>0</v>
      </c>
      <c r="Z478" s="52" t="str">
        <f t="shared" si="805"/>
        <v/>
      </c>
      <c r="AA478" s="19"/>
      <c r="AB478" s="11" t="s">
        <v>24</v>
      </c>
      <c r="AC478" s="20"/>
      <c r="AD478" s="52">
        <f t="shared" si="806"/>
        <v>0</v>
      </c>
      <c r="AE478" s="52" t="str">
        <f t="shared" si="807"/>
        <v/>
      </c>
    </row>
    <row r="479" spans="1:31" x14ac:dyDescent="0.35">
      <c r="A479" s="40"/>
      <c r="B479" s="35"/>
      <c r="C479" s="21"/>
      <c r="D479" s="35"/>
      <c r="E479" s="35"/>
      <c r="F479" s="21"/>
      <c r="G479" s="10"/>
      <c r="H479" s="11" t="s">
        <v>24</v>
      </c>
      <c r="I479" s="12"/>
      <c r="J479" s="52">
        <f t="shared" si="798"/>
        <v>0</v>
      </c>
      <c r="K479" s="52" t="str">
        <f t="shared" si="799"/>
        <v/>
      </c>
      <c r="L479" s="13"/>
      <c r="M479" s="11" t="s">
        <v>24</v>
      </c>
      <c r="N479" s="14"/>
      <c r="O479" s="52">
        <f t="shared" si="800"/>
        <v>0</v>
      </c>
      <c r="P479" s="52" t="str">
        <f t="shared" si="801"/>
        <v/>
      </c>
      <c r="Q479" s="15"/>
      <c r="R479" s="11" t="s">
        <v>24</v>
      </c>
      <c r="S479" s="16"/>
      <c r="T479" s="52">
        <f t="shared" si="802"/>
        <v>0</v>
      </c>
      <c r="U479" s="52" t="str">
        <f t="shared" si="803"/>
        <v/>
      </c>
      <c r="V479" s="17"/>
      <c r="W479" s="11" t="s">
        <v>24</v>
      </c>
      <c r="X479" s="18"/>
      <c r="Y479" s="52">
        <f t="shared" si="804"/>
        <v>0</v>
      </c>
      <c r="Z479" s="52" t="str">
        <f t="shared" si="805"/>
        <v/>
      </c>
      <c r="AA479" s="19"/>
      <c r="AB479" s="11" t="s">
        <v>24</v>
      </c>
      <c r="AC479" s="20"/>
      <c r="AD479" s="52">
        <f t="shared" si="806"/>
        <v>0</v>
      </c>
      <c r="AE479" s="52" t="str">
        <f t="shared" si="807"/>
        <v/>
      </c>
    </row>
    <row r="480" spans="1:31" x14ac:dyDescent="0.35">
      <c r="A480" s="40"/>
      <c r="B480" s="35"/>
      <c r="C480" s="21"/>
      <c r="D480" s="35"/>
      <c r="E480" s="35"/>
      <c r="F480" s="21"/>
      <c r="G480" s="10"/>
      <c r="H480" s="11" t="s">
        <v>24</v>
      </c>
      <c r="I480" s="12"/>
      <c r="J480" s="52">
        <f t="shared" si="798"/>
        <v>0</v>
      </c>
      <c r="K480" s="52" t="str">
        <f t="shared" si="799"/>
        <v/>
      </c>
      <c r="L480" s="13"/>
      <c r="M480" s="11" t="s">
        <v>24</v>
      </c>
      <c r="N480" s="14"/>
      <c r="O480" s="52">
        <f t="shared" si="800"/>
        <v>0</v>
      </c>
      <c r="P480" s="52" t="str">
        <f t="shared" si="801"/>
        <v/>
      </c>
      <c r="Q480" s="15"/>
      <c r="R480" s="11" t="s">
        <v>24</v>
      </c>
      <c r="S480" s="16"/>
      <c r="T480" s="52">
        <f t="shared" si="802"/>
        <v>0</v>
      </c>
      <c r="U480" s="52" t="str">
        <f t="shared" si="803"/>
        <v/>
      </c>
      <c r="V480" s="17"/>
      <c r="W480" s="11" t="s">
        <v>24</v>
      </c>
      <c r="X480" s="18"/>
      <c r="Y480" s="52">
        <f t="shared" si="804"/>
        <v>0</v>
      </c>
      <c r="Z480" s="52" t="str">
        <f t="shared" si="805"/>
        <v/>
      </c>
      <c r="AA480" s="19"/>
      <c r="AB480" s="11" t="s">
        <v>24</v>
      </c>
      <c r="AC480" s="20"/>
      <c r="AD480" s="52">
        <f t="shared" si="806"/>
        <v>0</v>
      </c>
      <c r="AE480" s="52" t="str">
        <f t="shared" si="807"/>
        <v/>
      </c>
    </row>
    <row r="481" spans="1:31" x14ac:dyDescent="0.35">
      <c r="A481" s="40"/>
      <c r="B481" s="35"/>
      <c r="C481" s="21"/>
      <c r="D481" s="35"/>
      <c r="E481" s="35"/>
      <c r="F481" s="21"/>
      <c r="G481" s="10"/>
      <c r="H481" s="11" t="s">
        <v>24</v>
      </c>
      <c r="I481" s="12"/>
      <c r="J481" s="52">
        <f t="shared" si="798"/>
        <v>0</v>
      </c>
      <c r="K481" s="52" t="str">
        <f t="shared" si="799"/>
        <v/>
      </c>
      <c r="L481" s="13"/>
      <c r="M481" s="11" t="s">
        <v>24</v>
      </c>
      <c r="N481" s="14"/>
      <c r="O481" s="52">
        <f t="shared" si="800"/>
        <v>0</v>
      </c>
      <c r="P481" s="52" t="str">
        <f t="shared" si="801"/>
        <v/>
      </c>
      <c r="Q481" s="15"/>
      <c r="R481" s="11" t="s">
        <v>24</v>
      </c>
      <c r="S481" s="16"/>
      <c r="T481" s="52">
        <f t="shared" si="802"/>
        <v>0</v>
      </c>
      <c r="U481" s="52" t="str">
        <f t="shared" si="803"/>
        <v/>
      </c>
      <c r="V481" s="17"/>
      <c r="W481" s="11" t="s">
        <v>24</v>
      </c>
      <c r="X481" s="18"/>
      <c r="Y481" s="52">
        <f t="shared" si="804"/>
        <v>0</v>
      </c>
      <c r="Z481" s="52" t="str">
        <f t="shared" si="805"/>
        <v/>
      </c>
      <c r="AA481" s="19"/>
      <c r="AB481" s="11" t="s">
        <v>24</v>
      </c>
      <c r="AC481" s="20"/>
      <c r="AD481" s="52">
        <f t="shared" si="806"/>
        <v>0</v>
      </c>
      <c r="AE481" s="52" t="str">
        <f t="shared" si="807"/>
        <v/>
      </c>
    </row>
    <row r="482" spans="1:31" x14ac:dyDescent="0.35">
      <c r="A482" s="40"/>
      <c r="B482" s="35"/>
      <c r="C482" s="21"/>
      <c r="D482" s="35"/>
      <c r="E482" s="35"/>
      <c r="F482" s="21"/>
      <c r="G482" s="10"/>
      <c r="H482" s="11" t="s">
        <v>24</v>
      </c>
      <c r="I482" s="12"/>
      <c r="J482" s="52">
        <f t="shared" si="798"/>
        <v>0</v>
      </c>
      <c r="K482" s="52" t="str">
        <f t="shared" si="799"/>
        <v/>
      </c>
      <c r="L482" s="13"/>
      <c r="M482" s="11" t="s">
        <v>24</v>
      </c>
      <c r="N482" s="14"/>
      <c r="O482" s="52">
        <f t="shared" si="800"/>
        <v>0</v>
      </c>
      <c r="P482" s="52" t="str">
        <f t="shared" si="801"/>
        <v/>
      </c>
      <c r="Q482" s="15"/>
      <c r="R482" s="11" t="s">
        <v>24</v>
      </c>
      <c r="S482" s="16"/>
      <c r="T482" s="52">
        <f t="shared" si="802"/>
        <v>0</v>
      </c>
      <c r="U482" s="52" t="str">
        <f t="shared" si="803"/>
        <v/>
      </c>
      <c r="V482" s="17"/>
      <c r="W482" s="11" t="s">
        <v>24</v>
      </c>
      <c r="X482" s="18"/>
      <c r="Y482" s="52">
        <f t="shared" si="804"/>
        <v>0</v>
      </c>
      <c r="Z482" s="52" t="str">
        <f t="shared" si="805"/>
        <v/>
      </c>
      <c r="AA482" s="19"/>
      <c r="AB482" s="11" t="s">
        <v>24</v>
      </c>
      <c r="AC482" s="20"/>
      <c r="AD482" s="52">
        <f t="shared" si="806"/>
        <v>0</v>
      </c>
      <c r="AE482" s="52" t="str">
        <f t="shared" si="807"/>
        <v/>
      </c>
    </row>
    <row r="483" spans="1:31" x14ac:dyDescent="0.35">
      <c r="A483" s="40"/>
      <c r="B483" s="35"/>
      <c r="C483" s="21"/>
      <c r="D483" s="35"/>
      <c r="E483" s="35"/>
      <c r="F483" s="21"/>
      <c r="G483" s="10"/>
      <c r="H483" s="11" t="s">
        <v>24</v>
      </c>
      <c r="I483" s="12"/>
      <c r="J483" s="52">
        <f t="shared" si="798"/>
        <v>0</v>
      </c>
      <c r="K483" s="52" t="str">
        <f t="shared" si="799"/>
        <v/>
      </c>
      <c r="L483" s="13"/>
      <c r="M483" s="11" t="s">
        <v>24</v>
      </c>
      <c r="N483" s="14"/>
      <c r="O483" s="52">
        <f t="shared" si="800"/>
        <v>0</v>
      </c>
      <c r="P483" s="52" t="str">
        <f t="shared" si="801"/>
        <v/>
      </c>
      <c r="Q483" s="15"/>
      <c r="R483" s="11" t="s">
        <v>24</v>
      </c>
      <c r="S483" s="16"/>
      <c r="T483" s="52">
        <f t="shared" si="802"/>
        <v>0</v>
      </c>
      <c r="U483" s="52" t="str">
        <f t="shared" si="803"/>
        <v/>
      </c>
      <c r="V483" s="17"/>
      <c r="W483" s="11" t="s">
        <v>24</v>
      </c>
      <c r="X483" s="18"/>
      <c r="Y483" s="52">
        <f t="shared" si="804"/>
        <v>0</v>
      </c>
      <c r="Z483" s="52" t="str">
        <f t="shared" si="805"/>
        <v/>
      </c>
      <c r="AA483" s="19"/>
      <c r="AB483" s="11" t="s">
        <v>24</v>
      </c>
      <c r="AC483" s="20"/>
      <c r="AD483" s="52">
        <f t="shared" si="806"/>
        <v>0</v>
      </c>
      <c r="AE483" s="52" t="str">
        <f t="shared" si="807"/>
        <v/>
      </c>
    </row>
    <row r="484" spans="1:31" x14ac:dyDescent="0.35">
      <c r="A484" s="40"/>
      <c r="B484" s="35"/>
      <c r="C484" s="21"/>
      <c r="D484" s="35"/>
      <c r="E484" s="35"/>
      <c r="F484" s="21"/>
      <c r="G484" s="10"/>
      <c r="H484" s="11" t="s">
        <v>24</v>
      </c>
      <c r="I484" s="12"/>
      <c r="J484" s="52">
        <f t="shared" si="798"/>
        <v>0</v>
      </c>
      <c r="K484" s="52" t="str">
        <f t="shared" si="799"/>
        <v/>
      </c>
      <c r="L484" s="13"/>
      <c r="M484" s="11" t="s">
        <v>24</v>
      </c>
      <c r="N484" s="14"/>
      <c r="O484" s="52">
        <f t="shared" si="800"/>
        <v>0</v>
      </c>
      <c r="P484" s="52" t="str">
        <f t="shared" si="801"/>
        <v/>
      </c>
      <c r="Q484" s="15"/>
      <c r="R484" s="11" t="s">
        <v>24</v>
      </c>
      <c r="S484" s="16"/>
      <c r="T484" s="52">
        <f t="shared" si="802"/>
        <v>0</v>
      </c>
      <c r="U484" s="52" t="str">
        <f t="shared" si="803"/>
        <v/>
      </c>
      <c r="V484" s="17"/>
      <c r="W484" s="11" t="s">
        <v>24</v>
      </c>
      <c r="X484" s="18"/>
      <c r="Y484" s="52">
        <f t="shared" si="804"/>
        <v>0</v>
      </c>
      <c r="Z484" s="52" t="str">
        <f t="shared" si="805"/>
        <v/>
      </c>
      <c r="AA484" s="19"/>
      <c r="AB484" s="11" t="s">
        <v>24</v>
      </c>
      <c r="AC484" s="20"/>
      <c r="AD484" s="52">
        <f t="shared" si="806"/>
        <v>0</v>
      </c>
      <c r="AE484" s="52" t="str">
        <f t="shared" si="807"/>
        <v/>
      </c>
    </row>
    <row r="485" spans="1:31" x14ac:dyDescent="0.35">
      <c r="A485" s="40"/>
      <c r="B485" s="35"/>
      <c r="C485" s="21"/>
      <c r="D485" s="35"/>
      <c r="E485" s="35"/>
      <c r="F485" s="21"/>
      <c r="G485" s="10"/>
      <c r="H485" s="11" t="s">
        <v>24</v>
      </c>
      <c r="I485" s="12"/>
      <c r="J485" s="52">
        <f t="shared" si="798"/>
        <v>0</v>
      </c>
      <c r="K485" s="52" t="str">
        <f t="shared" si="799"/>
        <v/>
      </c>
      <c r="L485" s="13"/>
      <c r="M485" s="11" t="s">
        <v>24</v>
      </c>
      <c r="N485" s="14"/>
      <c r="O485" s="52">
        <f t="shared" si="800"/>
        <v>0</v>
      </c>
      <c r="P485" s="52" t="str">
        <f t="shared" si="801"/>
        <v/>
      </c>
      <c r="Q485" s="15"/>
      <c r="R485" s="11" t="s">
        <v>24</v>
      </c>
      <c r="S485" s="16"/>
      <c r="T485" s="52">
        <f t="shared" si="802"/>
        <v>0</v>
      </c>
      <c r="U485" s="52" t="str">
        <f t="shared" si="803"/>
        <v/>
      </c>
      <c r="V485" s="17"/>
      <c r="W485" s="11" t="s">
        <v>24</v>
      </c>
      <c r="X485" s="18"/>
      <c r="Y485" s="52">
        <f t="shared" si="804"/>
        <v>0</v>
      </c>
      <c r="Z485" s="52" t="str">
        <f t="shared" si="805"/>
        <v/>
      </c>
      <c r="AA485" s="19"/>
      <c r="AB485" s="11" t="s">
        <v>24</v>
      </c>
      <c r="AC485" s="20"/>
      <c r="AD485" s="52">
        <f t="shared" si="806"/>
        <v>0</v>
      </c>
      <c r="AE485" s="52" t="str">
        <f t="shared" si="807"/>
        <v/>
      </c>
    </row>
    <row r="486" spans="1:31" x14ac:dyDescent="0.35">
      <c r="A486" s="40"/>
      <c r="B486" s="35"/>
      <c r="C486" s="21"/>
      <c r="D486" s="35"/>
      <c r="E486" s="35"/>
      <c r="F486" s="21"/>
      <c r="G486" s="10"/>
      <c r="H486" s="11" t="s">
        <v>24</v>
      </c>
      <c r="I486" s="12"/>
      <c r="J486" s="52">
        <f t="shared" si="798"/>
        <v>0</v>
      </c>
      <c r="K486" s="52" t="str">
        <f t="shared" si="799"/>
        <v/>
      </c>
      <c r="L486" s="13"/>
      <c r="M486" s="11" t="s">
        <v>24</v>
      </c>
      <c r="N486" s="14"/>
      <c r="O486" s="52">
        <f t="shared" si="800"/>
        <v>0</v>
      </c>
      <c r="P486" s="52" t="str">
        <f t="shared" si="801"/>
        <v/>
      </c>
      <c r="Q486" s="15"/>
      <c r="R486" s="11" t="s">
        <v>24</v>
      </c>
      <c r="S486" s="16"/>
      <c r="T486" s="52">
        <f t="shared" si="802"/>
        <v>0</v>
      </c>
      <c r="U486" s="52" t="str">
        <f t="shared" si="803"/>
        <v/>
      </c>
      <c r="V486" s="17"/>
      <c r="W486" s="11" t="s">
        <v>24</v>
      </c>
      <c r="X486" s="18"/>
      <c r="Y486" s="52">
        <f t="shared" si="804"/>
        <v>0</v>
      </c>
      <c r="Z486" s="52" t="str">
        <f t="shared" si="805"/>
        <v/>
      </c>
      <c r="AA486" s="19"/>
      <c r="AB486" s="11" t="s">
        <v>24</v>
      </c>
      <c r="AC486" s="20"/>
      <c r="AD486" s="52">
        <f t="shared" si="806"/>
        <v>0</v>
      </c>
      <c r="AE486" s="52" t="str">
        <f t="shared" si="807"/>
        <v/>
      </c>
    </row>
    <row r="487" spans="1:31" x14ac:dyDescent="0.35">
      <c r="A487" s="40"/>
      <c r="B487" s="35"/>
      <c r="C487" s="21"/>
      <c r="D487" s="35"/>
      <c r="E487" s="35"/>
      <c r="F487" s="21"/>
      <c r="G487" s="10"/>
      <c r="H487" s="11" t="s">
        <v>24</v>
      </c>
      <c r="I487" s="12"/>
      <c r="J487" s="52">
        <f t="shared" si="798"/>
        <v>0</v>
      </c>
      <c r="K487" s="52" t="str">
        <f t="shared" si="799"/>
        <v/>
      </c>
      <c r="L487" s="13"/>
      <c r="M487" s="11" t="s">
        <v>24</v>
      </c>
      <c r="N487" s="14"/>
      <c r="O487" s="52">
        <f t="shared" si="800"/>
        <v>0</v>
      </c>
      <c r="P487" s="52" t="str">
        <f t="shared" si="801"/>
        <v/>
      </c>
      <c r="Q487" s="15"/>
      <c r="R487" s="11" t="s">
        <v>24</v>
      </c>
      <c r="S487" s="16"/>
      <c r="T487" s="52">
        <f t="shared" si="802"/>
        <v>0</v>
      </c>
      <c r="U487" s="52" t="str">
        <f t="shared" si="803"/>
        <v/>
      </c>
      <c r="V487" s="17"/>
      <c r="W487" s="11" t="s">
        <v>24</v>
      </c>
      <c r="X487" s="18"/>
      <c r="Y487" s="52">
        <f t="shared" si="804"/>
        <v>0</v>
      </c>
      <c r="Z487" s="52" t="str">
        <f t="shared" si="805"/>
        <v/>
      </c>
      <c r="AA487" s="19"/>
      <c r="AB487" s="11" t="s">
        <v>24</v>
      </c>
      <c r="AC487" s="20"/>
      <c r="AD487" s="52">
        <f t="shared" si="806"/>
        <v>0</v>
      </c>
      <c r="AE487" s="52" t="str">
        <f t="shared" si="807"/>
        <v/>
      </c>
    </row>
    <row r="488" spans="1:31" x14ac:dyDescent="0.35">
      <c r="A488" s="40"/>
      <c r="B488" s="35"/>
      <c r="C488" s="21"/>
      <c r="D488" s="35"/>
      <c r="E488" s="35"/>
      <c r="F488" s="21"/>
      <c r="G488" s="10"/>
      <c r="H488" s="11" t="s">
        <v>24</v>
      </c>
      <c r="I488" s="12"/>
      <c r="J488" s="52">
        <f t="shared" si="798"/>
        <v>0</v>
      </c>
      <c r="K488" s="52" t="str">
        <f t="shared" si="799"/>
        <v/>
      </c>
      <c r="L488" s="13"/>
      <c r="M488" s="11" t="s">
        <v>24</v>
      </c>
      <c r="N488" s="14"/>
      <c r="O488" s="52">
        <f t="shared" si="800"/>
        <v>0</v>
      </c>
      <c r="P488" s="52" t="str">
        <f t="shared" si="801"/>
        <v/>
      </c>
      <c r="Q488" s="15"/>
      <c r="R488" s="11" t="s">
        <v>24</v>
      </c>
      <c r="S488" s="16"/>
      <c r="T488" s="52">
        <f t="shared" si="802"/>
        <v>0</v>
      </c>
      <c r="U488" s="52" t="str">
        <f t="shared" si="803"/>
        <v/>
      </c>
      <c r="V488" s="17"/>
      <c r="W488" s="11" t="s">
        <v>24</v>
      </c>
      <c r="X488" s="18"/>
      <c r="Y488" s="52">
        <f t="shared" si="804"/>
        <v>0</v>
      </c>
      <c r="Z488" s="52" t="str">
        <f t="shared" si="805"/>
        <v/>
      </c>
      <c r="AA488" s="19"/>
      <c r="AB488" s="11" t="s">
        <v>24</v>
      </c>
      <c r="AC488" s="20"/>
      <c r="AD488" s="52">
        <f t="shared" si="806"/>
        <v>0</v>
      </c>
      <c r="AE488" s="52" t="str">
        <f t="shared" si="807"/>
        <v/>
      </c>
    </row>
    <row r="489" spans="1:31" x14ac:dyDescent="0.35">
      <c r="A489" s="40"/>
      <c r="B489" s="35"/>
      <c r="C489" s="21"/>
      <c r="D489" s="35"/>
      <c r="E489" s="35"/>
      <c r="F489" s="21"/>
      <c r="G489" s="10"/>
      <c r="H489" s="11" t="s">
        <v>24</v>
      </c>
      <c r="I489" s="12"/>
      <c r="J489" s="52">
        <f t="shared" si="798"/>
        <v>0</v>
      </c>
      <c r="K489" s="52" t="str">
        <f t="shared" si="799"/>
        <v/>
      </c>
      <c r="L489" s="13"/>
      <c r="M489" s="11" t="s">
        <v>24</v>
      </c>
      <c r="N489" s="14"/>
      <c r="O489" s="52">
        <f t="shared" si="800"/>
        <v>0</v>
      </c>
      <c r="P489" s="52" t="str">
        <f t="shared" si="801"/>
        <v/>
      </c>
      <c r="Q489" s="15"/>
      <c r="R489" s="11" t="s">
        <v>24</v>
      </c>
      <c r="S489" s="16"/>
      <c r="T489" s="52">
        <f t="shared" si="802"/>
        <v>0</v>
      </c>
      <c r="U489" s="52" t="str">
        <f t="shared" si="803"/>
        <v/>
      </c>
      <c r="V489" s="17"/>
      <c r="W489" s="11" t="s">
        <v>24</v>
      </c>
      <c r="X489" s="18"/>
      <c r="Y489" s="52">
        <f t="shared" si="804"/>
        <v>0</v>
      </c>
      <c r="Z489" s="52" t="str">
        <f t="shared" si="805"/>
        <v/>
      </c>
      <c r="AA489" s="19"/>
      <c r="AB489" s="11" t="s">
        <v>24</v>
      </c>
      <c r="AC489" s="20"/>
      <c r="AD489" s="52">
        <f t="shared" si="806"/>
        <v>0</v>
      </c>
      <c r="AE489" s="52" t="str">
        <f t="shared" si="807"/>
        <v/>
      </c>
    </row>
    <row r="490" spans="1:31" x14ac:dyDescent="0.35">
      <c r="A490" s="40"/>
      <c r="B490" s="35"/>
      <c r="C490" s="21"/>
      <c r="D490" s="35"/>
      <c r="E490" s="35"/>
      <c r="F490" s="21"/>
      <c r="G490" s="10"/>
      <c r="H490" s="11" t="s">
        <v>24</v>
      </c>
      <c r="I490" s="12"/>
      <c r="J490" s="52">
        <f t="shared" si="798"/>
        <v>0</v>
      </c>
      <c r="K490" s="52" t="str">
        <f t="shared" si="799"/>
        <v/>
      </c>
      <c r="L490" s="13"/>
      <c r="M490" s="11" t="s">
        <v>24</v>
      </c>
      <c r="N490" s="14"/>
      <c r="O490" s="52">
        <f t="shared" si="800"/>
        <v>0</v>
      </c>
      <c r="P490" s="52" t="str">
        <f t="shared" si="801"/>
        <v/>
      </c>
      <c r="Q490" s="15"/>
      <c r="R490" s="11" t="s">
        <v>24</v>
      </c>
      <c r="S490" s="16"/>
      <c r="T490" s="52">
        <f t="shared" si="802"/>
        <v>0</v>
      </c>
      <c r="U490" s="52" t="str">
        <f t="shared" si="803"/>
        <v/>
      </c>
      <c r="V490" s="17"/>
      <c r="W490" s="11" t="s">
        <v>24</v>
      </c>
      <c r="X490" s="18"/>
      <c r="Y490" s="52">
        <f t="shared" si="804"/>
        <v>0</v>
      </c>
      <c r="Z490" s="52" t="str">
        <f t="shared" si="805"/>
        <v/>
      </c>
      <c r="AA490" s="19"/>
      <c r="AB490" s="11" t="s">
        <v>24</v>
      </c>
      <c r="AC490" s="20"/>
      <c r="AD490" s="52">
        <f t="shared" si="806"/>
        <v>0</v>
      </c>
      <c r="AE490" s="52" t="str">
        <f t="shared" si="807"/>
        <v/>
      </c>
    </row>
    <row r="491" spans="1:31" x14ac:dyDescent="0.35">
      <c r="A491" s="40"/>
      <c r="B491" s="35"/>
      <c r="C491" s="21"/>
      <c r="D491" s="35"/>
      <c r="E491" s="35"/>
      <c r="F491" s="21"/>
      <c r="G491" s="10"/>
      <c r="H491" s="11" t="s">
        <v>24</v>
      </c>
      <c r="I491" s="12"/>
      <c r="J491" s="52">
        <f t="shared" si="798"/>
        <v>0</v>
      </c>
      <c r="K491" s="52" t="str">
        <f t="shared" si="799"/>
        <v/>
      </c>
      <c r="L491" s="13"/>
      <c r="M491" s="11" t="s">
        <v>24</v>
      </c>
      <c r="N491" s="14"/>
      <c r="O491" s="52">
        <f t="shared" si="800"/>
        <v>0</v>
      </c>
      <c r="P491" s="52" t="str">
        <f t="shared" si="801"/>
        <v/>
      </c>
      <c r="Q491" s="15"/>
      <c r="R491" s="11" t="s">
        <v>24</v>
      </c>
      <c r="S491" s="16"/>
      <c r="T491" s="52">
        <f t="shared" si="802"/>
        <v>0</v>
      </c>
      <c r="U491" s="52" t="str">
        <f t="shared" si="803"/>
        <v/>
      </c>
      <c r="V491" s="17"/>
      <c r="W491" s="11" t="s">
        <v>24</v>
      </c>
      <c r="X491" s="18"/>
      <c r="Y491" s="52">
        <f t="shared" si="804"/>
        <v>0</v>
      </c>
      <c r="Z491" s="52" t="str">
        <f t="shared" si="805"/>
        <v/>
      </c>
      <c r="AA491" s="19"/>
      <c r="AB491" s="11" t="s">
        <v>24</v>
      </c>
      <c r="AC491" s="20"/>
      <c r="AD491" s="52">
        <f t="shared" si="806"/>
        <v>0</v>
      </c>
      <c r="AE491" s="52" t="str">
        <f t="shared" si="807"/>
        <v/>
      </c>
    </row>
    <row r="492" spans="1:31" x14ac:dyDescent="0.35">
      <c r="A492" s="40"/>
      <c r="B492" s="35"/>
      <c r="C492" s="21"/>
      <c r="D492" s="35"/>
      <c r="E492" s="35"/>
      <c r="F492" s="21"/>
      <c r="G492" s="10"/>
      <c r="H492" s="11" t="s">
        <v>24</v>
      </c>
      <c r="I492" s="12"/>
      <c r="J492" s="52">
        <f t="shared" si="798"/>
        <v>0</v>
      </c>
      <c r="K492" s="52" t="str">
        <f t="shared" si="799"/>
        <v/>
      </c>
      <c r="L492" s="13"/>
      <c r="M492" s="11" t="s">
        <v>24</v>
      </c>
      <c r="N492" s="14"/>
      <c r="O492" s="52">
        <f t="shared" si="800"/>
        <v>0</v>
      </c>
      <c r="P492" s="52" t="str">
        <f t="shared" si="801"/>
        <v/>
      </c>
      <c r="Q492" s="15"/>
      <c r="R492" s="11" t="s">
        <v>24</v>
      </c>
      <c r="S492" s="16"/>
      <c r="T492" s="52">
        <f t="shared" si="802"/>
        <v>0</v>
      </c>
      <c r="U492" s="52" t="str">
        <f t="shared" si="803"/>
        <v/>
      </c>
      <c r="V492" s="17"/>
      <c r="W492" s="11" t="s">
        <v>24</v>
      </c>
      <c r="X492" s="18"/>
      <c r="Y492" s="52">
        <f t="shared" si="804"/>
        <v>0</v>
      </c>
      <c r="Z492" s="52" t="str">
        <f t="shared" si="805"/>
        <v/>
      </c>
      <c r="AA492" s="19"/>
      <c r="AB492" s="11" t="s">
        <v>24</v>
      </c>
      <c r="AC492" s="20"/>
      <c r="AD492" s="52">
        <f t="shared" si="806"/>
        <v>0</v>
      </c>
      <c r="AE492" s="52" t="str">
        <f t="shared" si="807"/>
        <v/>
      </c>
    </row>
    <row r="493" spans="1:31" x14ac:dyDescent="0.35">
      <c r="A493" s="40"/>
      <c r="B493" s="35"/>
      <c r="C493" s="21"/>
      <c r="D493" s="35"/>
      <c r="E493" s="35"/>
      <c r="F493" s="21"/>
      <c r="G493" s="10"/>
      <c r="H493" s="11" t="s">
        <v>24</v>
      </c>
      <c r="I493" s="12"/>
      <c r="J493" s="52">
        <f t="shared" si="798"/>
        <v>0</v>
      </c>
      <c r="K493" s="52" t="str">
        <f t="shared" si="799"/>
        <v/>
      </c>
      <c r="L493" s="13"/>
      <c r="M493" s="11" t="s">
        <v>24</v>
      </c>
      <c r="N493" s="14"/>
      <c r="O493" s="52">
        <f t="shared" si="800"/>
        <v>0</v>
      </c>
      <c r="P493" s="52" t="str">
        <f t="shared" si="801"/>
        <v/>
      </c>
      <c r="Q493" s="15"/>
      <c r="R493" s="11" t="s">
        <v>24</v>
      </c>
      <c r="S493" s="16"/>
      <c r="T493" s="52">
        <f t="shared" si="802"/>
        <v>0</v>
      </c>
      <c r="U493" s="52" t="str">
        <f t="shared" si="803"/>
        <v/>
      </c>
      <c r="V493" s="17"/>
      <c r="W493" s="11" t="s">
        <v>24</v>
      </c>
      <c r="X493" s="18"/>
      <c r="Y493" s="52">
        <f t="shared" si="804"/>
        <v>0</v>
      </c>
      <c r="Z493" s="52" t="str">
        <f t="shared" si="805"/>
        <v/>
      </c>
      <c r="AA493" s="19"/>
      <c r="AB493" s="11" t="s">
        <v>24</v>
      </c>
      <c r="AC493" s="20"/>
      <c r="AD493" s="52">
        <f t="shared" si="806"/>
        <v>0</v>
      </c>
      <c r="AE493" s="52" t="str">
        <f t="shared" si="807"/>
        <v/>
      </c>
    </row>
    <row r="494" spans="1:31" x14ac:dyDescent="0.35">
      <c r="A494" s="40"/>
      <c r="B494" s="35"/>
      <c r="C494" s="21"/>
      <c r="D494" s="35"/>
      <c r="E494" s="35"/>
      <c r="F494" s="21"/>
      <c r="G494" s="10"/>
      <c r="H494" s="11" t="s">
        <v>24</v>
      </c>
      <c r="I494" s="12"/>
      <c r="J494" s="52">
        <f t="shared" si="798"/>
        <v>0</v>
      </c>
      <c r="K494" s="52" t="str">
        <f t="shared" si="799"/>
        <v/>
      </c>
      <c r="L494" s="13"/>
      <c r="M494" s="11" t="s">
        <v>24</v>
      </c>
      <c r="N494" s="14"/>
      <c r="O494" s="52">
        <f t="shared" si="800"/>
        <v>0</v>
      </c>
      <c r="P494" s="52" t="str">
        <f t="shared" si="801"/>
        <v/>
      </c>
      <c r="Q494" s="15"/>
      <c r="R494" s="11" t="s">
        <v>24</v>
      </c>
      <c r="S494" s="16"/>
      <c r="T494" s="52">
        <f t="shared" si="802"/>
        <v>0</v>
      </c>
      <c r="U494" s="52" t="str">
        <f t="shared" si="803"/>
        <v/>
      </c>
      <c r="V494" s="17"/>
      <c r="W494" s="11" t="s">
        <v>24</v>
      </c>
      <c r="X494" s="18"/>
      <c r="Y494" s="52">
        <f t="shared" si="804"/>
        <v>0</v>
      </c>
      <c r="Z494" s="52" t="str">
        <f t="shared" si="805"/>
        <v/>
      </c>
      <c r="AA494" s="19"/>
      <c r="AB494" s="11" t="s">
        <v>24</v>
      </c>
      <c r="AC494" s="20"/>
      <c r="AD494" s="52">
        <f t="shared" si="806"/>
        <v>0</v>
      </c>
      <c r="AE494" s="52" t="str">
        <f t="shared" si="807"/>
        <v/>
      </c>
    </row>
    <row r="495" spans="1:31" x14ac:dyDescent="0.35">
      <c r="A495" s="40"/>
      <c r="B495" s="35"/>
      <c r="C495" s="21"/>
      <c r="D495" s="35"/>
      <c r="E495" s="35"/>
      <c r="F495" s="21"/>
      <c r="G495" s="10"/>
      <c r="H495" s="11" t="s">
        <v>24</v>
      </c>
      <c r="I495" s="12"/>
      <c r="J495" s="52">
        <f t="shared" si="798"/>
        <v>0</v>
      </c>
      <c r="K495" s="52" t="str">
        <f t="shared" si="799"/>
        <v/>
      </c>
      <c r="L495" s="13"/>
      <c r="M495" s="11" t="s">
        <v>24</v>
      </c>
      <c r="N495" s="14"/>
      <c r="O495" s="52">
        <f t="shared" si="800"/>
        <v>0</v>
      </c>
      <c r="P495" s="52" t="str">
        <f t="shared" si="801"/>
        <v/>
      </c>
      <c r="Q495" s="15"/>
      <c r="R495" s="11" t="s">
        <v>24</v>
      </c>
      <c r="S495" s="16"/>
      <c r="T495" s="52">
        <f t="shared" si="802"/>
        <v>0</v>
      </c>
      <c r="U495" s="52" t="str">
        <f t="shared" si="803"/>
        <v/>
      </c>
      <c r="V495" s="17"/>
      <c r="W495" s="11" t="s">
        <v>24</v>
      </c>
      <c r="X495" s="18"/>
      <c r="Y495" s="52">
        <f t="shared" si="804"/>
        <v>0</v>
      </c>
      <c r="Z495" s="52" t="str">
        <f t="shared" si="805"/>
        <v/>
      </c>
      <c r="AA495" s="19"/>
      <c r="AB495" s="11" t="s">
        <v>24</v>
      </c>
      <c r="AC495" s="20"/>
      <c r="AD495" s="52">
        <f t="shared" si="806"/>
        <v>0</v>
      </c>
      <c r="AE495" s="52" t="str">
        <f t="shared" si="807"/>
        <v/>
      </c>
    </row>
    <row r="496" spans="1:31" x14ac:dyDescent="0.35">
      <c r="A496" s="40"/>
      <c r="B496" s="35"/>
      <c r="C496" s="21"/>
      <c r="D496" s="35"/>
      <c r="E496" s="35"/>
      <c r="F496" s="21"/>
      <c r="G496" s="10"/>
      <c r="H496" s="11" t="s">
        <v>24</v>
      </c>
      <c r="I496" s="12"/>
      <c r="J496" s="52">
        <f t="shared" si="798"/>
        <v>0</v>
      </c>
      <c r="K496" s="52" t="str">
        <f t="shared" si="799"/>
        <v/>
      </c>
      <c r="L496" s="13"/>
      <c r="M496" s="11" t="s">
        <v>24</v>
      </c>
      <c r="N496" s="14"/>
      <c r="O496" s="52">
        <f t="shared" si="800"/>
        <v>0</v>
      </c>
      <c r="P496" s="52" t="str">
        <f t="shared" si="801"/>
        <v/>
      </c>
      <c r="Q496" s="15"/>
      <c r="R496" s="11" t="s">
        <v>24</v>
      </c>
      <c r="S496" s="16"/>
      <c r="T496" s="52">
        <f t="shared" si="802"/>
        <v>0</v>
      </c>
      <c r="U496" s="52" t="str">
        <f t="shared" si="803"/>
        <v/>
      </c>
      <c r="V496" s="17"/>
      <c r="W496" s="11" t="s">
        <v>24</v>
      </c>
      <c r="X496" s="18"/>
      <c r="Y496" s="52">
        <f t="shared" si="804"/>
        <v>0</v>
      </c>
      <c r="Z496" s="52" t="str">
        <f t="shared" si="805"/>
        <v/>
      </c>
      <c r="AA496" s="19"/>
      <c r="AB496" s="11" t="s">
        <v>24</v>
      </c>
      <c r="AC496" s="20"/>
      <c r="AD496" s="52">
        <f t="shared" si="806"/>
        <v>0</v>
      </c>
      <c r="AE496" s="52" t="str">
        <f t="shared" si="807"/>
        <v/>
      </c>
    </row>
    <row r="497" spans="1:31" x14ac:dyDescent="0.35">
      <c r="A497" s="40"/>
      <c r="B497" s="35"/>
      <c r="C497" s="21"/>
      <c r="D497" s="35"/>
      <c r="E497" s="35"/>
      <c r="F497" s="21"/>
      <c r="G497" s="10"/>
      <c r="H497" s="11" t="s">
        <v>24</v>
      </c>
      <c r="I497" s="12"/>
      <c r="J497" s="52">
        <f t="shared" si="798"/>
        <v>0</v>
      </c>
      <c r="K497" s="52" t="str">
        <f t="shared" si="799"/>
        <v/>
      </c>
      <c r="L497" s="13"/>
      <c r="M497" s="11" t="s">
        <v>24</v>
      </c>
      <c r="N497" s="14"/>
      <c r="O497" s="52">
        <f t="shared" si="800"/>
        <v>0</v>
      </c>
      <c r="P497" s="52" t="str">
        <f t="shared" si="801"/>
        <v/>
      </c>
      <c r="Q497" s="15"/>
      <c r="R497" s="11" t="s">
        <v>24</v>
      </c>
      <c r="S497" s="16"/>
      <c r="T497" s="52">
        <f t="shared" si="802"/>
        <v>0</v>
      </c>
      <c r="U497" s="52" t="str">
        <f t="shared" si="803"/>
        <v/>
      </c>
      <c r="V497" s="17"/>
      <c r="W497" s="11" t="s">
        <v>24</v>
      </c>
      <c r="X497" s="18"/>
      <c r="Y497" s="52">
        <f t="shared" si="804"/>
        <v>0</v>
      </c>
      <c r="Z497" s="52" t="str">
        <f t="shared" si="805"/>
        <v/>
      </c>
      <c r="AA497" s="19"/>
      <c r="AB497" s="11" t="s">
        <v>24</v>
      </c>
      <c r="AC497" s="20"/>
      <c r="AD497" s="52">
        <f t="shared" si="806"/>
        <v>0</v>
      </c>
      <c r="AE497" s="52" t="str">
        <f t="shared" si="807"/>
        <v/>
      </c>
    </row>
    <row r="498" spans="1:31" x14ac:dyDescent="0.35">
      <c r="A498" s="40"/>
      <c r="B498" s="35"/>
      <c r="C498" s="21"/>
      <c r="D498" s="35"/>
      <c r="E498" s="35"/>
      <c r="F498" s="21"/>
      <c r="G498" s="10"/>
      <c r="H498" s="11" t="s">
        <v>24</v>
      </c>
      <c r="I498" s="12"/>
      <c r="J498" s="52">
        <f t="shared" si="798"/>
        <v>0</v>
      </c>
      <c r="K498" s="52" t="str">
        <f t="shared" si="799"/>
        <v/>
      </c>
      <c r="L498" s="13"/>
      <c r="M498" s="11" t="s">
        <v>24</v>
      </c>
      <c r="N498" s="14"/>
      <c r="O498" s="52">
        <f t="shared" si="800"/>
        <v>0</v>
      </c>
      <c r="P498" s="52" t="str">
        <f t="shared" si="801"/>
        <v/>
      </c>
      <c r="Q498" s="15"/>
      <c r="R498" s="11" t="s">
        <v>24</v>
      </c>
      <c r="S498" s="16"/>
      <c r="T498" s="52">
        <f t="shared" si="802"/>
        <v>0</v>
      </c>
      <c r="U498" s="52" t="str">
        <f t="shared" si="803"/>
        <v/>
      </c>
      <c r="V498" s="17"/>
      <c r="W498" s="11" t="s">
        <v>24</v>
      </c>
      <c r="X498" s="18"/>
      <c r="Y498" s="52">
        <f t="shared" si="804"/>
        <v>0</v>
      </c>
      <c r="Z498" s="52" t="str">
        <f t="shared" si="805"/>
        <v/>
      </c>
      <c r="AA498" s="19"/>
      <c r="AB498" s="11" t="s">
        <v>24</v>
      </c>
      <c r="AC498" s="20"/>
      <c r="AD498" s="52">
        <f t="shared" si="806"/>
        <v>0</v>
      </c>
      <c r="AE498" s="52" t="str">
        <f t="shared" si="807"/>
        <v/>
      </c>
    </row>
    <row r="499" spans="1:31" x14ac:dyDescent="0.35">
      <c r="A499" s="40"/>
      <c r="B499" s="35"/>
      <c r="C499" s="21"/>
      <c r="D499" s="35"/>
      <c r="E499" s="35"/>
      <c r="F499" s="21"/>
      <c r="G499" s="10"/>
      <c r="H499" s="11" t="s">
        <v>24</v>
      </c>
      <c r="I499" s="12"/>
      <c r="J499" s="52">
        <f t="shared" si="798"/>
        <v>0</v>
      </c>
      <c r="K499" s="52" t="str">
        <f t="shared" si="799"/>
        <v/>
      </c>
      <c r="L499" s="13"/>
      <c r="M499" s="11" t="s">
        <v>24</v>
      </c>
      <c r="N499" s="14"/>
      <c r="O499" s="52">
        <f t="shared" si="800"/>
        <v>0</v>
      </c>
      <c r="P499" s="52" t="str">
        <f t="shared" si="801"/>
        <v/>
      </c>
      <c r="Q499" s="15"/>
      <c r="R499" s="11" t="s">
        <v>24</v>
      </c>
      <c r="S499" s="16"/>
      <c r="T499" s="52">
        <f t="shared" si="802"/>
        <v>0</v>
      </c>
      <c r="U499" s="52" t="str">
        <f t="shared" si="803"/>
        <v/>
      </c>
      <c r="V499" s="17"/>
      <c r="W499" s="11" t="s">
        <v>24</v>
      </c>
      <c r="X499" s="18"/>
      <c r="Y499" s="52">
        <f t="shared" si="804"/>
        <v>0</v>
      </c>
      <c r="Z499" s="52" t="str">
        <f t="shared" si="805"/>
        <v/>
      </c>
      <c r="AA499" s="19"/>
      <c r="AB499" s="11" t="s">
        <v>24</v>
      </c>
      <c r="AC499" s="20"/>
      <c r="AD499" s="52">
        <f t="shared" si="806"/>
        <v>0</v>
      </c>
      <c r="AE499" s="52" t="str">
        <f t="shared" si="807"/>
        <v/>
      </c>
    </row>
    <row r="500" spans="1:31" x14ac:dyDescent="0.35">
      <c r="A500" s="40"/>
      <c r="B500" s="35"/>
      <c r="C500" s="21"/>
      <c r="D500" s="35"/>
      <c r="E500" s="35"/>
      <c r="F500" s="21"/>
      <c r="G500" s="10"/>
      <c r="H500" s="11" t="s">
        <v>24</v>
      </c>
      <c r="I500" s="12"/>
      <c r="J500" s="52">
        <f t="shared" si="798"/>
        <v>0</v>
      </c>
      <c r="K500" s="52" t="str">
        <f t="shared" si="799"/>
        <v/>
      </c>
      <c r="L500" s="13"/>
      <c r="M500" s="11" t="s">
        <v>24</v>
      </c>
      <c r="N500" s="14"/>
      <c r="O500" s="52">
        <f t="shared" si="800"/>
        <v>0</v>
      </c>
      <c r="P500" s="52" t="str">
        <f t="shared" si="801"/>
        <v/>
      </c>
      <c r="Q500" s="15"/>
      <c r="R500" s="11" t="s">
        <v>24</v>
      </c>
      <c r="S500" s="16"/>
      <c r="T500" s="52">
        <f t="shared" si="802"/>
        <v>0</v>
      </c>
      <c r="U500" s="52" t="str">
        <f t="shared" si="803"/>
        <v/>
      </c>
      <c r="V500" s="17"/>
      <c r="W500" s="11" t="s">
        <v>24</v>
      </c>
      <c r="X500" s="18"/>
      <c r="Y500" s="52">
        <f t="shared" si="804"/>
        <v>0</v>
      </c>
      <c r="Z500" s="52" t="str">
        <f t="shared" si="805"/>
        <v/>
      </c>
      <c r="AA500" s="19"/>
      <c r="AB500" s="11" t="s">
        <v>24</v>
      </c>
      <c r="AC500" s="20"/>
      <c r="AD500" s="52">
        <f t="shared" si="806"/>
        <v>0</v>
      </c>
      <c r="AE500" s="52" t="str">
        <f t="shared" si="807"/>
        <v/>
      </c>
    </row>
  </sheetData>
  <mergeCells count="14">
    <mergeCell ref="D2:F2"/>
    <mergeCell ref="A2:A3"/>
    <mergeCell ref="B2:B3"/>
    <mergeCell ref="C2:C3"/>
    <mergeCell ref="Q2:U2"/>
    <mergeCell ref="Q3:S3"/>
    <mergeCell ref="V2:Z2"/>
    <mergeCell ref="V3:X3"/>
    <mergeCell ref="AA2:AE2"/>
    <mergeCell ref="AA3:AC3"/>
    <mergeCell ref="G2:K2"/>
    <mergeCell ref="L2:P2"/>
    <mergeCell ref="G3:I3"/>
    <mergeCell ref="L3:N3"/>
  </mergeCells>
  <pageMargins left="0.7" right="0.7" top="0.75" bottom="0.75" header="0.3" footer="0.3"/>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
  <sheetViews>
    <sheetView workbookViewId="0"/>
  </sheetViews>
  <sheetFormatPr defaultColWidth="9.1796875" defaultRowHeight="14.5" x14ac:dyDescent="0.35"/>
  <cols>
    <col min="1" max="1" width="22.81640625" style="6" customWidth="1"/>
    <col min="2" max="2" width="2.81640625" style="6" customWidth="1"/>
    <col min="3" max="3" width="10.7265625" style="6" customWidth="1"/>
    <col min="4" max="4" width="2.81640625" style="6" customWidth="1"/>
    <col min="5" max="5" width="24.81640625" style="6" bestFit="1" customWidth="1"/>
    <col min="6" max="6" width="2.81640625" style="6" customWidth="1"/>
    <col min="7" max="7" width="9.1796875" style="6"/>
    <col min="8" max="8" width="2.81640625" style="6" customWidth="1"/>
    <col min="9" max="16384" width="9.1796875" style="6"/>
  </cols>
  <sheetData>
    <row r="1" spans="1:9" ht="43.5" x14ac:dyDescent="0.35">
      <c r="A1" s="30" t="s">
        <v>30</v>
      </c>
      <c r="B1" s="29"/>
      <c r="C1" s="30" t="s">
        <v>963</v>
      </c>
      <c r="D1" s="29"/>
      <c r="E1" s="1" t="s">
        <v>0</v>
      </c>
      <c r="F1" s="29"/>
      <c r="G1" s="1" t="s">
        <v>56</v>
      </c>
      <c r="I1" s="44" t="s">
        <v>59</v>
      </c>
    </row>
    <row r="2" spans="1:9" x14ac:dyDescent="0.35">
      <c r="A2" s="28"/>
      <c r="B2" s="29"/>
      <c r="C2" s="28"/>
      <c r="D2" s="29"/>
      <c r="E2" s="2"/>
      <c r="F2" s="29"/>
    </row>
    <row r="3" spans="1:9" x14ac:dyDescent="0.35">
      <c r="A3" s="29" t="s">
        <v>27</v>
      </c>
      <c r="B3" s="29"/>
      <c r="C3" s="6" t="s">
        <v>34</v>
      </c>
      <c r="E3" s="3" t="s">
        <v>1</v>
      </c>
      <c r="F3" s="29"/>
      <c r="G3" s="6" t="s">
        <v>57</v>
      </c>
      <c r="I3" s="6" t="s">
        <v>65</v>
      </c>
    </row>
    <row r="4" spans="1:9" x14ac:dyDescent="0.35">
      <c r="A4" s="6" t="s">
        <v>28</v>
      </c>
      <c r="E4" s="3" t="s">
        <v>2</v>
      </c>
      <c r="G4" s="6" t="s">
        <v>58</v>
      </c>
      <c r="I4" s="43" t="s">
        <v>60</v>
      </c>
    </row>
    <row r="5" spans="1:9" x14ac:dyDescent="0.35">
      <c r="A5" s="6" t="s">
        <v>29</v>
      </c>
      <c r="E5" s="3" t="s">
        <v>3</v>
      </c>
      <c r="I5" s="43" t="s">
        <v>61</v>
      </c>
    </row>
    <row r="6" spans="1:9" x14ac:dyDescent="0.35">
      <c r="A6" s="6" t="s">
        <v>995</v>
      </c>
      <c r="E6" s="3" t="s">
        <v>4</v>
      </c>
      <c r="I6" s="43" t="s">
        <v>62</v>
      </c>
    </row>
    <row r="7" spans="1:9" x14ac:dyDescent="0.35">
      <c r="E7" s="3" t="s">
        <v>5</v>
      </c>
      <c r="I7" s="43" t="s">
        <v>63</v>
      </c>
    </row>
    <row r="8" spans="1:9" x14ac:dyDescent="0.35">
      <c r="I8" s="43"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D41ECA9F-75B5-45C9-8858-910A5C6C83FB}"/>
</file>

<file path=customXml/itemProps2.xml><?xml version="1.0" encoding="utf-8"?>
<ds:datastoreItem xmlns:ds="http://schemas.openxmlformats.org/officeDocument/2006/customXml" ds:itemID="{26207B10-801F-4B97-BB02-22E458999A2C}"/>
</file>

<file path=customXml/itemProps3.xml><?xml version="1.0" encoding="utf-8"?>
<ds:datastoreItem xmlns:ds="http://schemas.openxmlformats.org/officeDocument/2006/customXml" ds:itemID="{00525A59-901C-4231-872A-C0A20554DF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Sign Summary</vt:lpstr>
      <vt:lpstr>MUTCDCodes</vt:lpstr>
      <vt:lpstr>Lists</vt:lpstr>
      <vt:lpstr>'Sign Summary'!Print_Area</vt:lpstr>
      <vt:lpstr>'Sign Summary'!Print_Titles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Mills, Deanna P (KYTC)</cp:lastModifiedBy>
  <cp:lastPrinted>2022-09-29T01:24:30Z</cp:lastPrinted>
  <dcterms:created xsi:type="dcterms:W3CDTF">2018-11-11T21:03:40Z</dcterms:created>
  <dcterms:modified xsi:type="dcterms:W3CDTF">2025-01-15T18:17:26Z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