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N:\TRAFFIC\HSIP\Contract Proposals\_Transport Checklist Notes &amp; Detail Sheets\(01)Most Common Notes\1-9625 Summary Sheets\Standard Summary Sheets\"/>
    </mc:Choice>
  </mc:AlternateContent>
  <xr:revisionPtr revIDLastSave="0" documentId="13_ncr:1_{0A61D69A-4901-4FEA-B3AB-620A78ABD136}" xr6:coauthVersionLast="47" xr6:coauthVersionMax="47" xr10:uidLastSave="{00000000-0000-0000-0000-000000000000}"/>
  <bookViews>
    <workbookView xWindow="-110" yWindow="-110" windowWidth="38620" windowHeight="21220" xr2:uid="{00000000-000D-0000-FFFF-FFFF00000000}"/>
  </bookViews>
  <sheets>
    <sheet name="Roadside Regrading" sheetId="1" r:id="rId1"/>
    <sheet name="Lists" sheetId="2" r:id="rId2"/>
  </sheets>
  <definedNames>
    <definedName name="_xlnm.Print_Area" localSheetId="0">'Roadside Regrading'!$A$1:$T$32</definedName>
    <definedName name="_xlnm.Print_Titles" localSheetId="0">'Roadside Regrading'!$1:$4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1" i="1" l="1"/>
  <c r="E32" i="1"/>
  <c r="E30" i="1"/>
  <c r="N21" i="1"/>
  <c r="N9" i="1"/>
  <c r="N5" i="1"/>
  <c r="C19" i="1"/>
  <c r="E19" i="1"/>
  <c r="F19" i="1"/>
  <c r="G19" i="1"/>
  <c r="H19" i="1"/>
  <c r="N19" i="1"/>
  <c r="O19" i="1"/>
  <c r="P19" i="1"/>
  <c r="R19" i="1"/>
  <c r="S19" i="1"/>
  <c r="C20" i="1"/>
  <c r="E20" i="1"/>
  <c r="F20" i="1"/>
  <c r="H20" i="1" s="1"/>
  <c r="G20" i="1"/>
  <c r="N20" i="1"/>
  <c r="O20" i="1"/>
  <c r="P20" i="1"/>
  <c r="R20" i="1"/>
  <c r="S20" i="1"/>
  <c r="C21" i="1"/>
  <c r="E21" i="1"/>
  <c r="F21" i="1"/>
  <c r="H21" i="1" s="1"/>
  <c r="O21" i="1"/>
  <c r="P21" i="1"/>
  <c r="R21" i="1"/>
  <c r="S21" i="1"/>
  <c r="C22" i="1"/>
  <c r="E22" i="1"/>
  <c r="F22" i="1"/>
  <c r="G22" i="1" s="1"/>
  <c r="N22" i="1"/>
  <c r="O22" i="1"/>
  <c r="P22" i="1"/>
  <c r="R22" i="1"/>
  <c r="S22" i="1"/>
  <c r="C23" i="1"/>
  <c r="E23" i="1"/>
  <c r="F23" i="1"/>
  <c r="G23" i="1" s="1"/>
  <c r="N23" i="1"/>
  <c r="O23" i="1"/>
  <c r="P23" i="1"/>
  <c r="R23" i="1"/>
  <c r="S23" i="1"/>
  <c r="C24" i="1"/>
  <c r="E24" i="1"/>
  <c r="F24" i="1"/>
  <c r="G24" i="1" s="1"/>
  <c r="H24" i="1"/>
  <c r="N24" i="1"/>
  <c r="O24" i="1"/>
  <c r="P24" i="1"/>
  <c r="R24" i="1"/>
  <c r="S24" i="1"/>
  <c r="C25" i="1"/>
  <c r="E25" i="1"/>
  <c r="F25" i="1"/>
  <c r="G25" i="1"/>
  <c r="H25" i="1"/>
  <c r="N25" i="1"/>
  <c r="O25" i="1"/>
  <c r="P25" i="1"/>
  <c r="R25" i="1"/>
  <c r="S25" i="1"/>
  <c r="O6" i="1"/>
  <c r="P6" i="1"/>
  <c r="O7" i="1"/>
  <c r="P7" i="1"/>
  <c r="O8" i="1"/>
  <c r="P8" i="1"/>
  <c r="O9" i="1"/>
  <c r="P9" i="1"/>
  <c r="O10" i="1"/>
  <c r="P10" i="1"/>
  <c r="O11" i="1"/>
  <c r="P11" i="1"/>
  <c r="O12" i="1"/>
  <c r="P12" i="1"/>
  <c r="O13" i="1"/>
  <c r="P13" i="1"/>
  <c r="O14" i="1"/>
  <c r="P14" i="1"/>
  <c r="O15" i="1"/>
  <c r="P15" i="1"/>
  <c r="O16" i="1"/>
  <c r="P16" i="1"/>
  <c r="O17" i="1"/>
  <c r="P17" i="1"/>
  <c r="O18" i="1"/>
  <c r="P18" i="1"/>
  <c r="O26" i="1"/>
  <c r="P26" i="1"/>
  <c r="P5" i="1"/>
  <c r="O5" i="1"/>
  <c r="G21" i="1" l="1"/>
  <c r="H23" i="1"/>
  <c r="H22" i="1"/>
  <c r="J31" i="1"/>
  <c r="J30" i="1"/>
  <c r="C6" i="1"/>
  <c r="E6" i="1"/>
  <c r="F6" i="1"/>
  <c r="H6" i="1" s="1"/>
  <c r="N6" i="1"/>
  <c r="R6" i="1"/>
  <c r="S6" i="1"/>
  <c r="C7" i="1"/>
  <c r="E7" i="1"/>
  <c r="F7" i="1"/>
  <c r="H7" i="1" s="1"/>
  <c r="N7" i="1"/>
  <c r="R7" i="1"/>
  <c r="S7" i="1"/>
  <c r="C8" i="1"/>
  <c r="E8" i="1"/>
  <c r="F8" i="1"/>
  <c r="H8" i="1" s="1"/>
  <c r="N8" i="1"/>
  <c r="R8" i="1"/>
  <c r="S8" i="1"/>
  <c r="C9" i="1"/>
  <c r="E9" i="1"/>
  <c r="F9" i="1"/>
  <c r="H9" i="1" s="1"/>
  <c r="R9" i="1"/>
  <c r="S9" i="1"/>
  <c r="C10" i="1"/>
  <c r="E10" i="1"/>
  <c r="F10" i="1"/>
  <c r="H10" i="1" s="1"/>
  <c r="N10" i="1"/>
  <c r="R10" i="1"/>
  <c r="S10" i="1"/>
  <c r="C11" i="1"/>
  <c r="E11" i="1"/>
  <c r="F11" i="1"/>
  <c r="H11" i="1" s="1"/>
  <c r="N11" i="1"/>
  <c r="R11" i="1"/>
  <c r="S11" i="1"/>
  <c r="C12" i="1"/>
  <c r="E12" i="1"/>
  <c r="F12" i="1"/>
  <c r="H12" i="1" s="1"/>
  <c r="N12" i="1"/>
  <c r="R12" i="1"/>
  <c r="S12" i="1"/>
  <c r="C13" i="1"/>
  <c r="E13" i="1"/>
  <c r="F13" i="1"/>
  <c r="H13" i="1" s="1"/>
  <c r="N13" i="1"/>
  <c r="R13" i="1"/>
  <c r="S13" i="1"/>
  <c r="C14" i="1"/>
  <c r="E14" i="1"/>
  <c r="F14" i="1"/>
  <c r="H14" i="1" s="1"/>
  <c r="N14" i="1"/>
  <c r="R14" i="1"/>
  <c r="S14" i="1"/>
  <c r="C15" i="1"/>
  <c r="E15" i="1"/>
  <c r="F15" i="1"/>
  <c r="H15" i="1" s="1"/>
  <c r="N15" i="1"/>
  <c r="R15" i="1"/>
  <c r="S15" i="1"/>
  <c r="C16" i="1"/>
  <c r="E16" i="1"/>
  <c r="F16" i="1"/>
  <c r="H16" i="1" s="1"/>
  <c r="N16" i="1"/>
  <c r="R16" i="1"/>
  <c r="S16" i="1"/>
  <c r="C17" i="1"/>
  <c r="E17" i="1"/>
  <c r="F17" i="1"/>
  <c r="H17" i="1" s="1"/>
  <c r="N17" i="1"/>
  <c r="R17" i="1"/>
  <c r="S17" i="1"/>
  <c r="C18" i="1"/>
  <c r="E18" i="1"/>
  <c r="F18" i="1"/>
  <c r="H18" i="1" s="1"/>
  <c r="N18" i="1"/>
  <c r="R18" i="1"/>
  <c r="S18" i="1"/>
  <c r="C26" i="1"/>
  <c r="E26" i="1"/>
  <c r="F26" i="1"/>
  <c r="H26" i="1" s="1"/>
  <c r="N26" i="1"/>
  <c r="R26" i="1"/>
  <c r="S26" i="1"/>
  <c r="R5" i="1"/>
  <c r="G15" i="1" l="1"/>
  <c r="G11" i="1"/>
  <c r="G10" i="1"/>
  <c r="G18" i="1"/>
  <c r="G17" i="1"/>
  <c r="G7" i="1"/>
  <c r="G13" i="1"/>
  <c r="G6" i="1"/>
  <c r="G14" i="1"/>
  <c r="G9" i="1"/>
  <c r="G26" i="1"/>
  <c r="G16" i="1"/>
  <c r="G12" i="1"/>
  <c r="G8" i="1"/>
  <c r="P30" i="1"/>
  <c r="F5" i="1"/>
  <c r="E5" i="1"/>
  <c r="C5" i="1"/>
  <c r="S5" i="1" l="1"/>
  <c r="P31" i="1" s="1"/>
  <c r="H5" i="1"/>
  <c r="G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Vaughn, Mike S (KYTC)</author>
  </authors>
  <commentList>
    <comment ref="A26" authorId="0" shapeId="0" xr:uid="{99ABE630-BFB9-470D-8ED3-42E89BAFA483}">
      <text>
        <r>
          <rPr>
            <b/>
            <sz val="9"/>
            <color indexed="81"/>
            <rFont val="Tahoma"/>
            <family val="2"/>
          </rPr>
          <t>Vaughn, Mike S (KYTC):</t>
        </r>
        <r>
          <rPr>
            <sz val="9"/>
            <color indexed="81"/>
            <rFont val="Tahoma"/>
            <family val="2"/>
          </rPr>
          <t xml:space="preserve">
if you need to add more rows, be sure to insert the additional rows above this row so that it does not "break" the formulas in the "Summary of Items" section below.</t>
        </r>
      </text>
    </comment>
  </commentList>
</comments>
</file>

<file path=xl/sharedStrings.xml><?xml version="1.0" encoding="utf-8"?>
<sst xmlns="http://schemas.openxmlformats.org/spreadsheetml/2006/main" count="83" uniqueCount="76">
  <si>
    <t>Side
of
Road</t>
  </si>
  <si>
    <t>Length
(LF)</t>
  </si>
  <si>
    <t>Remarks</t>
  </si>
  <si>
    <t>Figure 1</t>
  </si>
  <si>
    <t>Figure 2</t>
  </si>
  <si>
    <t>Figure 3</t>
  </si>
  <si>
    <t>Figure 4</t>
  </si>
  <si>
    <t>Figure 5</t>
  </si>
  <si>
    <t>Figure 6</t>
  </si>
  <si>
    <t>Figure 7</t>
  </si>
  <si>
    <t>Figure 8</t>
  </si>
  <si>
    <t>Figure 9</t>
  </si>
  <si>
    <t>Figure 10</t>
  </si>
  <si>
    <t>Figure 11</t>
  </si>
  <si>
    <t>Ditching &amp; Shouldering
Detail Sheet
Figure Reference</t>
  </si>
  <si>
    <t>DO NOT PRINT THESE COLUMNS</t>
  </si>
  <si>
    <t>LOCATION</t>
  </si>
  <si>
    <t>Average Excavation End Area
(SQ FT)</t>
  </si>
  <si>
    <t>Average
Embankment
End Area
(SQ FT)</t>
  </si>
  <si>
    <t>DGA
Wedge</t>
  </si>
  <si>
    <t>Yes</t>
  </si>
  <si>
    <t>No</t>
  </si>
  <si>
    <t>DGA
(TONS)</t>
  </si>
  <si>
    <t>DGA
Wedge
Width
(ft)</t>
  </si>
  <si>
    <t>DGA
Wedge
Depth
(inch)</t>
  </si>
  <si>
    <t>Include
DGA
Wedge?
(Yes/No)</t>
  </si>
  <si>
    <t>Estimated
Embankment
Volume**
(CU YD)</t>
  </si>
  <si>
    <t>Estimated
Excavation
Volume**
(CU YD)</t>
  </si>
  <si>
    <t>Channel Line
Ditch, Fill Slope,
or Cut Slope?</t>
  </si>
  <si>
    <t>Yes - Ditch</t>
  </si>
  <si>
    <t>Yes - Fill Slope</t>
  </si>
  <si>
    <t>Channel
Lining
Width
(ft)</t>
  </si>
  <si>
    <t>Channel
Lining
Depth
(in)</t>
  </si>
  <si>
    <t>Yes - Cut Slope</t>
  </si>
  <si>
    <t>Channel Line
Ditch, Fill Slope
or Cut Slope?
(Yes/No)</t>
  </si>
  <si>
    <t>Asphalt
Seal
Coat
(TON)</t>
  </si>
  <si>
    <t>Asphalt
Seal
Aggregate
(TON)</t>
  </si>
  <si>
    <t>Channel
Lining
Class II
(TONS)</t>
  </si>
  <si>
    <t>Summary of Items</t>
  </si>
  <si>
    <t>DGA</t>
  </si>
  <si>
    <t>Asphalt Seal Coat</t>
  </si>
  <si>
    <t>Asphalt Seal Aggregate</t>
  </si>
  <si>
    <t>Channel Lining Class II</t>
  </si>
  <si>
    <t>Geotextile Fabric Type IV</t>
  </si>
  <si>
    <t>TONS</t>
  </si>
  <si>
    <t>SQ YD</t>
  </si>
  <si>
    <t>&lt;COUNTY&gt;</t>
  </si>
  <si>
    <t>County</t>
  </si>
  <si>
    <t>Route</t>
  </si>
  <si>
    <t>Notes:</t>
  </si>
  <si>
    <t>Approx.
END
Milepoint</t>
  </si>
  <si>
    <t>Approx.
BEGIN
Station</t>
  </si>
  <si>
    <t>Approx.
BEGIN
Milepoint</t>
  </si>
  <si>
    <t>Approx.
END
Station</t>
  </si>
  <si>
    <t>Roadside Regrading Summary</t>
  </si>
  <si>
    <t>Target
Fill
Slope</t>
  </si>
  <si>
    <t>6 : 1</t>
  </si>
  <si>
    <t>5 : 1</t>
  </si>
  <si>
    <t>4 : 1</t>
  </si>
  <si>
    <t>3 : 1</t>
  </si>
  <si>
    <t>2 : 1</t>
  </si>
  <si>
    <t>1 : 1</t>
  </si>
  <si>
    <t>3.5 : 1</t>
  </si>
  <si>
    <t>2.5 : 1</t>
  </si>
  <si>
    <t>Roadside Regrading
Detail Sheet
Figure Ref.*</t>
  </si>
  <si>
    <t>Target
Fill Slope
or Ditch
Foreslope</t>
  </si>
  <si>
    <t>Embankment
Benching
Required?</t>
  </si>
  <si>
    <t>Embankment
Benching</t>
  </si>
  <si>
    <t>N/A</t>
  </si>
  <si>
    <t>Geotex.
Fabric
Class 1
(SQ YD)</t>
  </si>
  <si>
    <t>Target
Ditch
Backslope</t>
  </si>
  <si>
    <t>Roadway Excavation</t>
  </si>
  <si>
    <t>CY</t>
  </si>
  <si>
    <t>Embankment in Place</t>
  </si>
  <si>
    <t>* The "Figure References" noted below refer to the Figure number within the Roadside Regrading and Embankment Benching Detail Sheet that is the closest representation of the intended Roadside Regrading.
** Roadside Regrading will not be measured in the field at the time of construction but will be measured as the proposed quantities of Embankment in Place AND/OR Roadway Excavation, increased or decreased by authorized adjustments in accordance with 204.04.02. See Special Note for Roadside Regrading.</t>
  </si>
  <si>
    <t>HSIP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</si>
</sst>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
    <numFmt numFmtId="165" formatCode="0.000"/>
    <numFmt numFmtId="166" formatCode="0.0"/>
  </numFmts>
  <fonts count="8" x14ac:knownFonts="1">
    <font>
      <sz val="11"/>
      <color theme="1"/>
      <name val="Calibri"/>
      <family val="2"/>
      <scheme val="minor"/>
    </font>
    <font>
      <b/>
      <sz val="11"/>
      <color theme="1"/>
      <name val="Calibri"/>
      <family val="2"/>
      <scheme val="minor"/>
    </font>
    <font>
      <b/>
      <sz val="14"/>
      <color theme="1"/>
      <name val="Calibri"/>
      <family val="2"/>
      <scheme val="minor"/>
    </font>
    <font>
      <b/>
      <sz val="10"/>
      <color theme="1"/>
      <name val="Calibri"/>
      <family val="2"/>
      <scheme val="minor"/>
    </font>
    <font>
      <sz val="10"/>
      <color theme="1"/>
      <name val="Calibri"/>
      <family val="2"/>
      <scheme val="minor"/>
    </font>
    <font>
      <sz val="8"/>
      <name val="Calibri"/>
      <family val="2"/>
      <scheme val="minor"/>
    </font>
    <font>
      <sz val="9"/>
      <color indexed="81"/>
      <name val="Tahoma"/>
      <family val="2"/>
    </font>
    <font>
      <b/>
      <sz val="9"/>
      <color indexed="81"/>
      <name val="Tahoma"/>
      <family val="2"/>
    </font>
  </fonts>
  <fills count="3">
    <fill>
      <patternFill patternType="none"/>
    </fill>
    <fill>
      <patternFill patternType="gray125"/>
    </fill>
    <fill>
      <patternFill patternType="solid">
        <fgColor rgb="FFFFFF00"/>
        <bgColor indexed="64"/>
      </patternFill>
    </fill>
  </fills>
  <borders count="12">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63">
    <xf numFmtId="0" fontId="0" fillId="0" borderId="0" xfId="0"/>
    <xf numFmtId="0" fontId="0" fillId="0" borderId="2" xfId="0" applyNumberFormat="1" applyBorder="1" applyAlignment="1">
      <alignment horizontal="center" vertical="center"/>
    </xf>
    <xf numFmtId="1" fontId="0" fillId="0" borderId="2" xfId="0" applyNumberFormat="1" applyBorder="1" applyAlignment="1">
      <alignment horizontal="center" vertical="center"/>
    </xf>
    <xf numFmtId="164" fontId="0" fillId="0" borderId="2" xfId="0" applyNumberFormat="1" applyBorder="1" applyAlignment="1">
      <alignment horizontal="center" vertical="center"/>
    </xf>
    <xf numFmtId="165" fontId="0" fillId="0" borderId="2" xfId="0" applyNumberFormat="1" applyBorder="1" applyAlignment="1">
      <alignment horizontal="center" vertical="center"/>
    </xf>
    <xf numFmtId="0" fontId="0" fillId="0" borderId="2" xfId="0" applyBorder="1" applyAlignment="1">
      <alignment horizontal="center" vertical="center" wrapText="1"/>
    </xf>
    <xf numFmtId="0" fontId="1" fillId="0" borderId="2" xfId="0" applyNumberFormat="1" applyFont="1" applyBorder="1" applyAlignment="1">
      <alignment horizontal="center" vertical="center" wrapText="1"/>
    </xf>
    <xf numFmtId="0" fontId="0" fillId="0" borderId="0" xfId="0" applyAlignment="1">
      <alignment vertical="center"/>
    </xf>
    <xf numFmtId="0" fontId="0" fillId="0" borderId="0" xfId="0" applyAlignment="1">
      <alignment horizontal="center" vertical="center"/>
    </xf>
    <xf numFmtId="1" fontId="0" fillId="0" borderId="0" xfId="0" applyNumberFormat="1" applyAlignment="1">
      <alignment horizontal="center" vertical="center"/>
    </xf>
    <xf numFmtId="2" fontId="0" fillId="0" borderId="0" xfId="0" applyNumberFormat="1" applyAlignment="1">
      <alignment horizontal="center" vertical="center"/>
    </xf>
    <xf numFmtId="0" fontId="0" fillId="0" borderId="0" xfId="0" applyAlignment="1">
      <alignment horizontal="center" vertical="center" wrapText="1"/>
    </xf>
    <xf numFmtId="0" fontId="0" fillId="0" borderId="0" xfId="0" applyAlignment="1">
      <alignment horizontal="left" vertical="center"/>
    </xf>
    <xf numFmtId="2" fontId="0" fillId="0" borderId="2" xfId="0" applyNumberFormat="1" applyBorder="1" applyAlignment="1">
      <alignment horizontal="center" vertical="center"/>
    </xf>
    <xf numFmtId="166" fontId="0" fillId="0" borderId="0" xfId="0" applyNumberFormat="1" applyAlignment="1">
      <alignment horizontal="center" vertical="center"/>
    </xf>
    <xf numFmtId="166" fontId="0" fillId="0" borderId="2" xfId="0" applyNumberFormat="1" applyBorder="1" applyAlignment="1">
      <alignment horizontal="center" vertical="center"/>
    </xf>
    <xf numFmtId="0" fontId="1" fillId="0" borderId="0" xfId="0" applyFont="1" applyBorder="1" applyAlignment="1">
      <alignment horizontal="center" vertical="center" wrapText="1"/>
    </xf>
    <xf numFmtId="0" fontId="1" fillId="0" borderId="0" xfId="0" applyFont="1" applyBorder="1" applyAlignment="1">
      <alignment horizontal="center" vertical="center"/>
    </xf>
    <xf numFmtId="0" fontId="1" fillId="0" borderId="0" xfId="0" applyNumberFormat="1" applyFont="1" applyBorder="1" applyAlignment="1">
      <alignment horizontal="center" vertical="center" wrapText="1"/>
    </xf>
    <xf numFmtId="0" fontId="0" fillId="0" borderId="0" xfId="0" applyBorder="1" applyAlignment="1">
      <alignment horizontal="center" vertical="center"/>
    </xf>
    <xf numFmtId="166" fontId="0" fillId="0" borderId="2" xfId="0" applyNumberFormat="1" applyFont="1" applyBorder="1" applyAlignment="1">
      <alignment horizontal="center" vertical="center"/>
    </xf>
    <xf numFmtId="3" fontId="0" fillId="0" borderId="2" xfId="0" applyNumberFormat="1" applyBorder="1" applyAlignment="1">
      <alignment horizontal="center" vertical="center"/>
    </xf>
    <xf numFmtId="3" fontId="0" fillId="0" borderId="0" xfId="0" applyNumberFormat="1" applyAlignment="1">
      <alignment horizontal="center" vertical="center"/>
    </xf>
    <xf numFmtId="3" fontId="0" fillId="0" borderId="2" xfId="0" applyNumberFormat="1" applyBorder="1" applyAlignment="1">
      <alignment horizontal="center" vertical="center" wrapText="1"/>
    </xf>
    <xf numFmtId="3" fontId="2" fillId="0" borderId="0" xfId="0" applyNumberFormat="1" applyFont="1" applyBorder="1" applyAlignment="1">
      <alignment horizontal="left" vertical="center"/>
    </xf>
    <xf numFmtId="3" fontId="0" fillId="0" borderId="2" xfId="0" applyNumberFormat="1" applyBorder="1" applyAlignment="1">
      <alignment horizontal="left" vertical="center" indent="1"/>
    </xf>
    <xf numFmtId="0" fontId="0" fillId="0" borderId="3" xfId="0" applyBorder="1" applyAlignment="1">
      <alignment horizontal="center" vertical="center"/>
    </xf>
    <xf numFmtId="3" fontId="0" fillId="0" borderId="1" xfId="0" applyNumberFormat="1" applyBorder="1" applyAlignment="1">
      <alignment horizontal="center" vertical="center"/>
    </xf>
    <xf numFmtId="0" fontId="3" fillId="0" borderId="4" xfId="0" applyNumberFormat="1" applyFont="1" applyBorder="1" applyAlignment="1">
      <alignment horizontal="left" vertical="center"/>
    </xf>
    <xf numFmtId="0" fontId="4" fillId="0" borderId="0" xfId="0" applyFont="1" applyAlignment="1">
      <alignment horizontal="left" vertical="center"/>
    </xf>
    <xf numFmtId="4" fontId="0" fillId="0" borderId="2" xfId="0" applyNumberFormat="1" applyBorder="1" applyAlignment="1">
      <alignment horizontal="center" vertical="center" wrapText="1"/>
    </xf>
    <xf numFmtId="4" fontId="0" fillId="0" borderId="0" xfId="0" applyNumberFormat="1" applyAlignment="1">
      <alignment horizontal="center" vertical="center"/>
    </xf>
    <xf numFmtId="49" fontId="0" fillId="0" borderId="0" xfId="0" applyNumberFormat="1" applyBorder="1" applyAlignment="1">
      <alignment horizontal="center" vertical="center"/>
    </xf>
    <xf numFmtId="49" fontId="0" fillId="0" borderId="2" xfId="0" applyNumberFormat="1" applyBorder="1" applyAlignment="1">
      <alignment horizontal="center" vertical="center"/>
    </xf>
    <xf numFmtId="0" fontId="2" fillId="0" borderId="0" xfId="0" applyNumberFormat="1" applyFont="1" applyBorder="1" applyAlignment="1">
      <alignment horizontal="right" vertical="center"/>
    </xf>
    <xf numFmtId="0" fontId="1" fillId="0" borderId="0" xfId="0" applyFont="1" applyBorder="1" applyAlignment="1">
      <alignment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2" xfId="0" applyBorder="1" applyAlignment="1">
      <alignment horizontal="right" vertical="center" indent="1"/>
    </xf>
    <xf numFmtId="0" fontId="1" fillId="0" borderId="2" xfId="0" applyFont="1" applyBorder="1" applyAlignment="1">
      <alignment horizontal="center" vertical="center"/>
    </xf>
    <xf numFmtId="3" fontId="1" fillId="0" borderId="2" xfId="0" applyNumberFormat="1" applyFont="1" applyBorder="1" applyAlignment="1">
      <alignment horizontal="center" vertical="center" wrapText="1"/>
    </xf>
    <xf numFmtId="0" fontId="1" fillId="0" borderId="2" xfId="0" applyNumberFormat="1" applyFont="1" applyBorder="1" applyAlignment="1">
      <alignment horizontal="center" vertical="center"/>
    </xf>
    <xf numFmtId="0" fontId="0" fillId="0" borderId="8" xfId="0" applyBorder="1" applyAlignment="1">
      <alignment horizontal="right" vertical="center" indent="1"/>
    </xf>
    <xf numFmtId="0" fontId="0" fillId="0" borderId="9" xfId="0" applyBorder="1" applyAlignment="1">
      <alignment horizontal="right" vertical="center" indent="1"/>
    </xf>
    <xf numFmtId="4" fontId="1" fillId="0" borderId="2" xfId="0" applyNumberFormat="1" applyFont="1" applyBorder="1" applyAlignment="1">
      <alignment horizontal="center" vertical="center" wrapText="1"/>
    </xf>
    <xf numFmtId="2" fontId="1" fillId="2" borderId="4" xfId="0" applyNumberFormat="1" applyFont="1" applyFill="1" applyBorder="1" applyAlignment="1">
      <alignment horizontal="center" vertical="center"/>
    </xf>
    <xf numFmtId="2" fontId="1" fillId="2" borderId="3" xfId="0" applyNumberFormat="1" applyFont="1" applyFill="1" applyBorder="1" applyAlignment="1">
      <alignment horizontal="center" vertical="center"/>
    </xf>
    <xf numFmtId="2" fontId="1" fillId="2" borderId="5" xfId="0" applyNumberFormat="1" applyFont="1" applyFill="1" applyBorder="1" applyAlignment="1">
      <alignment horizontal="center" vertical="center"/>
    </xf>
    <xf numFmtId="2" fontId="1" fillId="2" borderId="6" xfId="0" applyNumberFormat="1" applyFont="1" applyFill="1" applyBorder="1" applyAlignment="1">
      <alignment horizontal="center" vertical="center"/>
    </xf>
    <xf numFmtId="2" fontId="1" fillId="2" borderId="1" xfId="0" applyNumberFormat="1" applyFont="1" applyFill="1" applyBorder="1" applyAlignment="1">
      <alignment horizontal="center" vertical="center"/>
    </xf>
    <xf numFmtId="2" fontId="1" fillId="2" borderId="7" xfId="0" applyNumberFormat="1" applyFont="1" applyFill="1" applyBorder="1" applyAlignment="1">
      <alignment horizontal="center" vertical="center"/>
    </xf>
    <xf numFmtId="2" fontId="1" fillId="0" borderId="2" xfId="0" applyNumberFormat="1" applyFont="1" applyBorder="1" applyAlignment="1">
      <alignment horizontal="center" vertical="center" wrapText="1"/>
    </xf>
    <xf numFmtId="166" fontId="1" fillId="0" borderId="2" xfId="0" applyNumberFormat="1" applyFont="1" applyBorder="1" applyAlignment="1">
      <alignment horizontal="center" vertical="center" wrapText="1"/>
    </xf>
    <xf numFmtId="166" fontId="1" fillId="0" borderId="2" xfId="0" applyNumberFormat="1" applyFont="1" applyBorder="1" applyAlignment="1">
      <alignment horizontal="center" vertical="center"/>
    </xf>
    <xf numFmtId="1" fontId="1" fillId="0" borderId="2" xfId="0" applyNumberFormat="1" applyFont="1" applyBorder="1" applyAlignment="1">
      <alignment horizontal="center" vertical="center" wrapText="1"/>
    </xf>
    <xf numFmtId="1" fontId="1" fillId="0" borderId="2" xfId="0" applyNumberFormat="1" applyFont="1" applyBorder="1" applyAlignment="1">
      <alignment horizontal="center" vertical="center"/>
    </xf>
    <xf numFmtId="0" fontId="2" fillId="0" borderId="0" xfId="0" applyNumberFormat="1" applyFont="1" applyBorder="1" applyAlignment="1">
      <alignment horizontal="right" vertical="center"/>
    </xf>
    <xf numFmtId="0" fontId="4" fillId="0" borderId="2" xfId="0" applyNumberFormat="1" applyFont="1" applyBorder="1" applyAlignment="1">
      <alignment horizontal="left" vertical="center" wrapText="1"/>
    </xf>
    <xf numFmtId="0" fontId="1" fillId="0" borderId="2" xfId="0" applyNumberFormat="1" applyFont="1" applyBorder="1" applyAlignment="1">
      <alignment horizontal="center" vertical="center" wrapText="1"/>
    </xf>
    <xf numFmtId="0" fontId="1" fillId="0" borderId="10" xfId="0" applyNumberFormat="1" applyFont="1" applyBorder="1" applyAlignment="1">
      <alignment horizontal="center" vertical="center" wrapText="1"/>
    </xf>
    <xf numFmtId="0" fontId="1" fillId="0" borderId="11" xfId="0" applyNumberFormat="1" applyFont="1" applyBorder="1" applyAlignment="1">
      <alignment horizontal="center" vertical="center" wrapText="1"/>
    </xf>
    <xf numFmtId="0" fontId="2" fillId="0" borderId="0" xfId="0" applyNumberFormat="1" applyFont="1" applyBorder="1" applyAlignment="1">
      <alignment horizontal="left" vertical="center"/>
    </xf>
    <xf numFmtId="4" fontId="2" fillId="0" borderId="1" xfId="0" applyNumberFormat="1" applyFont="1" applyBorder="1" applyAlignment="1">
      <alignment horizontal="left" vertical="center"/>
    </xf>
  </cellXfs>
  <cellStyles count="1">
    <cellStyle name="Normal" xfId="0" builtinId="0"/>
  </cellStyles>
  <dxfs count="3">
    <dxf>
      <fill>
        <patternFill>
          <bgColor theme="7" tint="0.59996337778862885"/>
        </patternFill>
      </fill>
    </dxf>
    <dxf>
      <fill>
        <patternFill>
          <bgColor theme="7" tint="0.59996337778862885"/>
        </patternFill>
      </fill>
    </dxf>
    <dxf>
      <fill>
        <patternFill>
          <bgColor theme="9"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A37"/>
  <sheetViews>
    <sheetView tabSelected="1" zoomScale="120" zoomScaleNormal="120" workbookViewId="0">
      <pane xSplit="5" ySplit="4" topLeftCell="F5" activePane="bottomRight" state="frozen"/>
      <selection pane="topRight" activeCell="F1" sqref="F1"/>
      <selection pane="bottomLeft" activeCell="A5" sqref="A5"/>
      <selection pane="bottomRight" activeCell="B2" sqref="B2:T2"/>
    </sheetView>
  </sheetViews>
  <sheetFormatPr defaultColWidth="9.1796875" defaultRowHeight="14.5" x14ac:dyDescent="0.35"/>
  <cols>
    <col min="1" max="1" width="6.453125" style="8" customWidth="1"/>
    <col min="2" max="2" width="8.54296875" style="8" customWidth="1"/>
    <col min="3" max="3" width="10.1796875" style="8" customWidth="1"/>
    <col min="4" max="4" width="8.54296875" style="8" customWidth="1"/>
    <col min="5" max="5" width="10.1796875" style="8" customWidth="1"/>
    <col min="6" max="6" width="10" style="22" customWidth="1"/>
    <col min="7" max="7" width="10.7265625" style="22" customWidth="1"/>
    <col min="8" max="8" width="13" style="22" customWidth="1"/>
    <col min="9" max="9" width="12.1796875" style="22" customWidth="1"/>
    <col min="10" max="10" width="13" style="8" customWidth="1"/>
    <col min="11" max="12" width="10.26953125" style="8" customWidth="1"/>
    <col min="13" max="13" width="9" style="8" bestFit="1" customWidth="1"/>
    <col min="14" max="14" width="8.26953125" style="22" customWidth="1"/>
    <col min="15" max="15" width="8.26953125" style="31" customWidth="1"/>
    <col min="16" max="16" width="10.26953125" style="31" customWidth="1"/>
    <col min="17" max="17" width="15.1796875" style="8" customWidth="1"/>
    <col min="18" max="18" width="8.54296875" style="22" customWidth="1"/>
    <col min="19" max="19" width="8.453125" style="22" customWidth="1"/>
    <col min="20" max="20" width="17.26953125" style="22" customWidth="1"/>
    <col min="21" max="21" width="9.1796875" style="8"/>
    <col min="22" max="23" width="12.81640625" style="10" customWidth="1"/>
    <col min="24" max="24" width="9.26953125" style="14" customWidth="1"/>
    <col min="25" max="25" width="9.26953125" style="9" customWidth="1"/>
    <col min="26" max="27" width="9.26953125" style="14" customWidth="1"/>
    <col min="28" max="16384" width="9.1796875" style="8"/>
  </cols>
  <sheetData>
    <row r="1" spans="1:27" s="12" customFormat="1" ht="18.5" x14ac:dyDescent="0.35">
      <c r="A1" s="56" t="s">
        <v>54</v>
      </c>
      <c r="B1" s="56"/>
      <c r="C1" s="56"/>
      <c r="D1" s="56"/>
      <c r="E1" s="56"/>
      <c r="F1" s="56"/>
      <c r="G1" s="56"/>
      <c r="H1" s="56"/>
      <c r="I1" s="34"/>
      <c r="J1" s="56" t="s">
        <v>46</v>
      </c>
      <c r="K1" s="56"/>
      <c r="L1" s="56"/>
      <c r="M1" s="56"/>
      <c r="N1" s="56"/>
      <c r="O1" s="62" t="s">
        <v>47</v>
      </c>
      <c r="P1" s="62"/>
      <c r="Q1" s="61" t="s">
        <v>48</v>
      </c>
      <c r="R1" s="61"/>
      <c r="S1" s="61"/>
      <c r="T1" s="24" t="s">
        <v>75</v>
      </c>
      <c r="V1" s="45" t="s">
        <v>15</v>
      </c>
      <c r="W1" s="46"/>
      <c r="X1" s="46"/>
      <c r="Y1" s="46"/>
      <c r="Z1" s="46"/>
      <c r="AA1" s="47"/>
    </row>
    <row r="2" spans="1:27" s="29" customFormat="1" ht="40.5" customHeight="1" x14ac:dyDescent="0.35">
      <c r="A2" s="28" t="s">
        <v>49</v>
      </c>
      <c r="B2" s="57" t="s">
        <v>74</v>
      </c>
      <c r="C2" s="57"/>
      <c r="D2" s="57"/>
      <c r="E2" s="57"/>
      <c r="F2" s="57"/>
      <c r="G2" s="57"/>
      <c r="H2" s="57"/>
      <c r="I2" s="57"/>
      <c r="J2" s="57"/>
      <c r="K2" s="57"/>
      <c r="L2" s="57"/>
      <c r="M2" s="57"/>
      <c r="N2" s="57"/>
      <c r="O2" s="57"/>
      <c r="P2" s="57"/>
      <c r="Q2" s="57"/>
      <c r="R2" s="57"/>
      <c r="S2" s="57"/>
      <c r="T2" s="57"/>
      <c r="V2" s="48"/>
      <c r="W2" s="49"/>
      <c r="X2" s="49"/>
      <c r="Y2" s="49"/>
      <c r="Z2" s="49"/>
      <c r="AA2" s="50"/>
    </row>
    <row r="3" spans="1:27" ht="15" customHeight="1" x14ac:dyDescent="0.35">
      <c r="A3" s="41" t="s">
        <v>16</v>
      </c>
      <c r="B3" s="41"/>
      <c r="C3" s="41"/>
      <c r="D3" s="41"/>
      <c r="E3" s="41"/>
      <c r="F3" s="40" t="s">
        <v>1</v>
      </c>
      <c r="G3" s="40" t="s">
        <v>27</v>
      </c>
      <c r="H3" s="40" t="s">
        <v>26</v>
      </c>
      <c r="I3" s="58" t="s">
        <v>64</v>
      </c>
      <c r="J3" s="40" t="s">
        <v>66</v>
      </c>
      <c r="K3" s="59" t="s">
        <v>65</v>
      </c>
      <c r="L3" s="59" t="s">
        <v>70</v>
      </c>
      <c r="M3" s="58" t="s">
        <v>25</v>
      </c>
      <c r="N3" s="40" t="s">
        <v>22</v>
      </c>
      <c r="O3" s="44" t="s">
        <v>35</v>
      </c>
      <c r="P3" s="44" t="s">
        <v>36</v>
      </c>
      <c r="Q3" s="58" t="s">
        <v>34</v>
      </c>
      <c r="R3" s="40" t="s">
        <v>37</v>
      </c>
      <c r="S3" s="40" t="s">
        <v>69</v>
      </c>
      <c r="T3" s="40" t="s">
        <v>2</v>
      </c>
      <c r="V3" s="51" t="s">
        <v>17</v>
      </c>
      <c r="W3" s="51" t="s">
        <v>18</v>
      </c>
      <c r="X3" s="52" t="s">
        <v>23</v>
      </c>
      <c r="Y3" s="54" t="s">
        <v>24</v>
      </c>
      <c r="Z3" s="52" t="s">
        <v>31</v>
      </c>
      <c r="AA3" s="52" t="s">
        <v>32</v>
      </c>
    </row>
    <row r="4" spans="1:27" s="11" customFormat="1" ht="43.5" x14ac:dyDescent="0.35">
      <c r="A4" s="6" t="s">
        <v>0</v>
      </c>
      <c r="B4" s="6" t="s">
        <v>51</v>
      </c>
      <c r="C4" s="6" t="s">
        <v>52</v>
      </c>
      <c r="D4" s="6" t="s">
        <v>53</v>
      </c>
      <c r="E4" s="6" t="s">
        <v>50</v>
      </c>
      <c r="F4" s="40"/>
      <c r="G4" s="40"/>
      <c r="H4" s="40"/>
      <c r="I4" s="58"/>
      <c r="J4" s="40"/>
      <c r="K4" s="60"/>
      <c r="L4" s="60"/>
      <c r="M4" s="58"/>
      <c r="N4" s="40"/>
      <c r="O4" s="44"/>
      <c r="P4" s="44"/>
      <c r="Q4" s="58"/>
      <c r="R4" s="40"/>
      <c r="S4" s="40"/>
      <c r="T4" s="40"/>
      <c r="V4" s="51"/>
      <c r="W4" s="51"/>
      <c r="X4" s="53"/>
      <c r="Y4" s="55"/>
      <c r="Z4" s="53"/>
      <c r="AA4" s="53"/>
    </row>
    <row r="5" spans="1:27" x14ac:dyDescent="0.35">
      <c r="A5" s="1"/>
      <c r="B5" s="3"/>
      <c r="C5" s="4">
        <f t="shared" ref="C5" si="0">B5/5280</f>
        <v>0</v>
      </c>
      <c r="D5" s="3"/>
      <c r="E5" s="4">
        <f t="shared" ref="E5" si="1">D5/5280</f>
        <v>0</v>
      </c>
      <c r="F5" s="21">
        <f>D5-B5</f>
        <v>0</v>
      </c>
      <c r="G5" s="21">
        <f t="shared" ref="G5:G18" si="2">V5*$F5/27</f>
        <v>0</v>
      </c>
      <c r="H5" s="21">
        <f t="shared" ref="H5:H18" si="3">W5*$F5/27</f>
        <v>0</v>
      </c>
      <c r="I5" s="1"/>
      <c r="J5" s="5"/>
      <c r="K5" s="33"/>
      <c r="L5" s="33"/>
      <c r="M5" s="5"/>
      <c r="N5" s="23" t="str">
        <f t="shared" ref="N5:N18" si="4">IF(M5="Yes",ROUNDUP(115*(F5*X5/9)*Y5/2000,0),"")</f>
        <v/>
      </c>
      <c r="O5" s="30" t="str">
        <f t="shared" ref="O5:O18" si="5">IF(M5="Yes",ROUNDUP(6*(F5*X5/9)/2000,2),"")</f>
        <v/>
      </c>
      <c r="P5" s="30" t="str">
        <f t="shared" ref="P5:P18" si="6">IF(M5="Yes",ROUNDUP(50*(F5*X5/9)/2000,2),"")</f>
        <v/>
      </c>
      <c r="Q5" s="5"/>
      <c r="R5" s="23" t="str">
        <f t="shared" ref="R5:R18" si="7">IF(OR(Q5="Yes - Ditch",Q5="Yes - Fill Slope",Q5="Yes - Cut Slope"),ROUNDUP(100*(F5*Z5/9)*AA5/2000,0),"")</f>
        <v/>
      </c>
      <c r="S5" s="23" t="str">
        <f t="shared" ref="S5:S18" si="8">IF(I5="Figure 5",ROUNDUP(X5*F5/9,0),"")</f>
        <v/>
      </c>
      <c r="T5" s="23"/>
      <c r="V5" s="13"/>
      <c r="W5" s="13"/>
      <c r="X5" s="15"/>
      <c r="Y5" s="2"/>
      <c r="Z5" s="20"/>
      <c r="AA5" s="20"/>
    </row>
    <row r="6" spans="1:27" x14ac:dyDescent="0.35">
      <c r="A6" s="1"/>
      <c r="B6" s="3"/>
      <c r="C6" s="4">
        <f t="shared" ref="C6:C26" si="9">B6/5280</f>
        <v>0</v>
      </c>
      <c r="D6" s="3"/>
      <c r="E6" s="4">
        <f t="shared" ref="E6:E26" si="10">D6/5280</f>
        <v>0</v>
      </c>
      <c r="F6" s="21">
        <f t="shared" ref="F6:F26" si="11">D6-B6</f>
        <v>0</v>
      </c>
      <c r="G6" s="21">
        <f t="shared" si="2"/>
        <v>0</v>
      </c>
      <c r="H6" s="21">
        <f t="shared" si="3"/>
        <v>0</v>
      </c>
      <c r="I6" s="1"/>
      <c r="J6" s="5"/>
      <c r="K6" s="33"/>
      <c r="L6" s="33"/>
      <c r="M6" s="5"/>
      <c r="N6" s="23" t="str">
        <f t="shared" si="4"/>
        <v/>
      </c>
      <c r="O6" s="30" t="str">
        <f t="shared" si="5"/>
        <v/>
      </c>
      <c r="P6" s="30" t="str">
        <f t="shared" si="6"/>
        <v/>
      </c>
      <c r="Q6" s="5"/>
      <c r="R6" s="23" t="str">
        <f t="shared" si="7"/>
        <v/>
      </c>
      <c r="S6" s="23" t="str">
        <f t="shared" si="8"/>
        <v/>
      </c>
      <c r="T6" s="23"/>
      <c r="V6" s="13"/>
      <c r="W6" s="13"/>
      <c r="X6" s="15"/>
      <c r="Y6" s="2"/>
      <c r="Z6" s="20"/>
      <c r="AA6" s="20"/>
    </row>
    <row r="7" spans="1:27" x14ac:dyDescent="0.35">
      <c r="A7" s="1"/>
      <c r="B7" s="3"/>
      <c r="C7" s="4">
        <f t="shared" si="9"/>
        <v>0</v>
      </c>
      <c r="D7" s="3"/>
      <c r="E7" s="4">
        <f t="shared" si="10"/>
        <v>0</v>
      </c>
      <c r="F7" s="21">
        <f t="shared" si="11"/>
        <v>0</v>
      </c>
      <c r="G7" s="21">
        <f t="shared" si="2"/>
        <v>0</v>
      </c>
      <c r="H7" s="21">
        <f t="shared" si="3"/>
        <v>0</v>
      </c>
      <c r="I7" s="1"/>
      <c r="J7" s="5"/>
      <c r="K7" s="33"/>
      <c r="L7" s="33"/>
      <c r="M7" s="5"/>
      <c r="N7" s="23" t="str">
        <f t="shared" si="4"/>
        <v/>
      </c>
      <c r="O7" s="30" t="str">
        <f t="shared" si="5"/>
        <v/>
      </c>
      <c r="P7" s="30" t="str">
        <f t="shared" si="6"/>
        <v/>
      </c>
      <c r="Q7" s="5"/>
      <c r="R7" s="23" t="str">
        <f t="shared" si="7"/>
        <v/>
      </c>
      <c r="S7" s="23" t="str">
        <f t="shared" si="8"/>
        <v/>
      </c>
      <c r="T7" s="23"/>
      <c r="V7" s="13"/>
      <c r="W7" s="13"/>
      <c r="X7" s="15"/>
      <c r="Y7" s="2"/>
      <c r="Z7" s="20"/>
      <c r="AA7" s="20"/>
    </row>
    <row r="8" spans="1:27" x14ac:dyDescent="0.35">
      <c r="A8" s="1"/>
      <c r="B8" s="3"/>
      <c r="C8" s="4">
        <f t="shared" si="9"/>
        <v>0</v>
      </c>
      <c r="D8" s="3"/>
      <c r="E8" s="4">
        <f t="shared" si="10"/>
        <v>0</v>
      </c>
      <c r="F8" s="21">
        <f t="shared" si="11"/>
        <v>0</v>
      </c>
      <c r="G8" s="21">
        <f t="shared" si="2"/>
        <v>0</v>
      </c>
      <c r="H8" s="21">
        <f t="shared" si="3"/>
        <v>0</v>
      </c>
      <c r="I8" s="1"/>
      <c r="J8" s="5"/>
      <c r="K8" s="33"/>
      <c r="L8" s="33"/>
      <c r="M8" s="5"/>
      <c r="N8" s="23" t="str">
        <f t="shared" si="4"/>
        <v/>
      </c>
      <c r="O8" s="30" t="str">
        <f t="shared" si="5"/>
        <v/>
      </c>
      <c r="P8" s="30" t="str">
        <f t="shared" si="6"/>
        <v/>
      </c>
      <c r="Q8" s="5"/>
      <c r="R8" s="23" t="str">
        <f t="shared" si="7"/>
        <v/>
      </c>
      <c r="S8" s="23" t="str">
        <f t="shared" si="8"/>
        <v/>
      </c>
      <c r="T8" s="23"/>
      <c r="V8" s="13"/>
      <c r="W8" s="13"/>
      <c r="X8" s="15"/>
      <c r="Y8" s="2"/>
      <c r="Z8" s="20"/>
      <c r="AA8" s="20"/>
    </row>
    <row r="9" spans="1:27" x14ac:dyDescent="0.35">
      <c r="A9" s="1"/>
      <c r="B9" s="3"/>
      <c r="C9" s="4">
        <f t="shared" si="9"/>
        <v>0</v>
      </c>
      <c r="D9" s="3"/>
      <c r="E9" s="4">
        <f t="shared" si="10"/>
        <v>0</v>
      </c>
      <c r="F9" s="21">
        <f t="shared" si="11"/>
        <v>0</v>
      </c>
      <c r="G9" s="21">
        <f t="shared" si="2"/>
        <v>0</v>
      </c>
      <c r="H9" s="21">
        <f t="shared" si="3"/>
        <v>0</v>
      </c>
      <c r="I9" s="1"/>
      <c r="J9" s="5"/>
      <c r="K9" s="33"/>
      <c r="L9" s="33"/>
      <c r="M9" s="5"/>
      <c r="N9" s="23" t="str">
        <f t="shared" si="4"/>
        <v/>
      </c>
      <c r="O9" s="30" t="str">
        <f t="shared" si="5"/>
        <v/>
      </c>
      <c r="P9" s="30" t="str">
        <f t="shared" si="6"/>
        <v/>
      </c>
      <c r="Q9" s="5"/>
      <c r="R9" s="23" t="str">
        <f t="shared" si="7"/>
        <v/>
      </c>
      <c r="S9" s="23" t="str">
        <f t="shared" si="8"/>
        <v/>
      </c>
      <c r="T9" s="23"/>
      <c r="V9" s="13"/>
      <c r="W9" s="13"/>
      <c r="X9" s="15"/>
      <c r="Y9" s="2"/>
      <c r="Z9" s="20"/>
      <c r="AA9" s="20"/>
    </row>
    <row r="10" spans="1:27" x14ac:dyDescent="0.35">
      <c r="A10" s="1"/>
      <c r="B10" s="3"/>
      <c r="C10" s="4">
        <f t="shared" si="9"/>
        <v>0</v>
      </c>
      <c r="D10" s="3"/>
      <c r="E10" s="4">
        <f t="shared" si="10"/>
        <v>0</v>
      </c>
      <c r="F10" s="21">
        <f t="shared" si="11"/>
        <v>0</v>
      </c>
      <c r="G10" s="21">
        <f t="shared" si="2"/>
        <v>0</v>
      </c>
      <c r="H10" s="21">
        <f t="shared" si="3"/>
        <v>0</v>
      </c>
      <c r="I10" s="1"/>
      <c r="J10" s="5"/>
      <c r="K10" s="33"/>
      <c r="L10" s="33"/>
      <c r="M10" s="5"/>
      <c r="N10" s="23" t="str">
        <f t="shared" si="4"/>
        <v/>
      </c>
      <c r="O10" s="30" t="str">
        <f t="shared" si="5"/>
        <v/>
      </c>
      <c r="P10" s="30" t="str">
        <f t="shared" si="6"/>
        <v/>
      </c>
      <c r="Q10" s="5"/>
      <c r="R10" s="23" t="str">
        <f t="shared" si="7"/>
        <v/>
      </c>
      <c r="S10" s="23" t="str">
        <f t="shared" si="8"/>
        <v/>
      </c>
      <c r="T10" s="23"/>
      <c r="V10" s="13"/>
      <c r="W10" s="13"/>
      <c r="X10" s="15"/>
      <c r="Y10" s="2"/>
      <c r="Z10" s="20"/>
      <c r="AA10" s="20"/>
    </row>
    <row r="11" spans="1:27" x14ac:dyDescent="0.35">
      <c r="A11" s="1"/>
      <c r="B11" s="3"/>
      <c r="C11" s="4">
        <f t="shared" si="9"/>
        <v>0</v>
      </c>
      <c r="D11" s="3"/>
      <c r="E11" s="4">
        <f t="shared" si="10"/>
        <v>0</v>
      </c>
      <c r="F11" s="21">
        <f t="shared" si="11"/>
        <v>0</v>
      </c>
      <c r="G11" s="21">
        <f t="shared" si="2"/>
        <v>0</v>
      </c>
      <c r="H11" s="21">
        <f t="shared" si="3"/>
        <v>0</v>
      </c>
      <c r="I11" s="1"/>
      <c r="J11" s="5"/>
      <c r="K11" s="33"/>
      <c r="L11" s="33"/>
      <c r="M11" s="5"/>
      <c r="N11" s="23" t="str">
        <f t="shared" si="4"/>
        <v/>
      </c>
      <c r="O11" s="30" t="str">
        <f t="shared" si="5"/>
        <v/>
      </c>
      <c r="P11" s="30" t="str">
        <f t="shared" si="6"/>
        <v/>
      </c>
      <c r="Q11" s="5"/>
      <c r="R11" s="23" t="str">
        <f t="shared" si="7"/>
        <v/>
      </c>
      <c r="S11" s="23" t="str">
        <f t="shared" si="8"/>
        <v/>
      </c>
      <c r="T11" s="23"/>
      <c r="V11" s="13"/>
      <c r="W11" s="13"/>
      <c r="X11" s="15"/>
      <c r="Y11" s="2"/>
      <c r="Z11" s="20"/>
      <c r="AA11" s="20"/>
    </row>
    <row r="12" spans="1:27" x14ac:dyDescent="0.35">
      <c r="A12" s="1"/>
      <c r="B12" s="3"/>
      <c r="C12" s="4">
        <f t="shared" si="9"/>
        <v>0</v>
      </c>
      <c r="D12" s="3"/>
      <c r="E12" s="4">
        <f t="shared" si="10"/>
        <v>0</v>
      </c>
      <c r="F12" s="21">
        <f t="shared" si="11"/>
        <v>0</v>
      </c>
      <c r="G12" s="21">
        <f t="shared" si="2"/>
        <v>0</v>
      </c>
      <c r="H12" s="21">
        <f t="shared" si="3"/>
        <v>0</v>
      </c>
      <c r="I12" s="1"/>
      <c r="J12" s="5"/>
      <c r="K12" s="33"/>
      <c r="L12" s="33"/>
      <c r="M12" s="5"/>
      <c r="N12" s="23" t="str">
        <f t="shared" si="4"/>
        <v/>
      </c>
      <c r="O12" s="30" t="str">
        <f t="shared" si="5"/>
        <v/>
      </c>
      <c r="P12" s="30" t="str">
        <f t="shared" si="6"/>
        <v/>
      </c>
      <c r="Q12" s="5"/>
      <c r="R12" s="23" t="str">
        <f t="shared" si="7"/>
        <v/>
      </c>
      <c r="S12" s="23" t="str">
        <f t="shared" si="8"/>
        <v/>
      </c>
      <c r="T12" s="23"/>
      <c r="V12" s="13"/>
      <c r="W12" s="13"/>
      <c r="X12" s="15"/>
      <c r="Y12" s="2"/>
      <c r="Z12" s="20"/>
      <c r="AA12" s="20"/>
    </row>
    <row r="13" spans="1:27" x14ac:dyDescent="0.35">
      <c r="A13" s="1"/>
      <c r="B13" s="3"/>
      <c r="C13" s="4">
        <f t="shared" si="9"/>
        <v>0</v>
      </c>
      <c r="D13" s="3"/>
      <c r="E13" s="4">
        <f t="shared" si="10"/>
        <v>0</v>
      </c>
      <c r="F13" s="21">
        <f t="shared" si="11"/>
        <v>0</v>
      </c>
      <c r="G13" s="21">
        <f t="shared" si="2"/>
        <v>0</v>
      </c>
      <c r="H13" s="21">
        <f t="shared" si="3"/>
        <v>0</v>
      </c>
      <c r="I13" s="1"/>
      <c r="J13" s="5"/>
      <c r="K13" s="33"/>
      <c r="L13" s="33"/>
      <c r="M13" s="5"/>
      <c r="N13" s="23" t="str">
        <f t="shared" si="4"/>
        <v/>
      </c>
      <c r="O13" s="30" t="str">
        <f t="shared" si="5"/>
        <v/>
      </c>
      <c r="P13" s="30" t="str">
        <f t="shared" si="6"/>
        <v/>
      </c>
      <c r="Q13" s="5"/>
      <c r="R13" s="23" t="str">
        <f t="shared" si="7"/>
        <v/>
      </c>
      <c r="S13" s="23" t="str">
        <f t="shared" si="8"/>
        <v/>
      </c>
      <c r="T13" s="23"/>
      <c r="V13" s="13"/>
      <c r="W13" s="13"/>
      <c r="X13" s="15"/>
      <c r="Y13" s="2"/>
      <c r="Z13" s="20"/>
      <c r="AA13" s="20"/>
    </row>
    <row r="14" spans="1:27" x14ac:dyDescent="0.35">
      <c r="A14" s="1"/>
      <c r="B14" s="3"/>
      <c r="C14" s="4">
        <f t="shared" si="9"/>
        <v>0</v>
      </c>
      <c r="D14" s="3"/>
      <c r="E14" s="4">
        <f t="shared" si="10"/>
        <v>0</v>
      </c>
      <c r="F14" s="21">
        <f t="shared" si="11"/>
        <v>0</v>
      </c>
      <c r="G14" s="21">
        <f t="shared" si="2"/>
        <v>0</v>
      </c>
      <c r="H14" s="21">
        <f t="shared" si="3"/>
        <v>0</v>
      </c>
      <c r="I14" s="1"/>
      <c r="J14" s="5"/>
      <c r="K14" s="33"/>
      <c r="L14" s="33"/>
      <c r="M14" s="5"/>
      <c r="N14" s="23" t="str">
        <f t="shared" si="4"/>
        <v/>
      </c>
      <c r="O14" s="30" t="str">
        <f t="shared" si="5"/>
        <v/>
      </c>
      <c r="P14" s="30" t="str">
        <f t="shared" si="6"/>
        <v/>
      </c>
      <c r="Q14" s="5"/>
      <c r="R14" s="23" t="str">
        <f t="shared" si="7"/>
        <v/>
      </c>
      <c r="S14" s="23" t="str">
        <f t="shared" si="8"/>
        <v/>
      </c>
      <c r="T14" s="23"/>
      <c r="V14" s="13"/>
      <c r="W14" s="13"/>
      <c r="X14" s="15"/>
      <c r="Y14" s="2"/>
      <c r="Z14" s="20"/>
      <c r="AA14" s="20"/>
    </row>
    <row r="15" spans="1:27" x14ac:dyDescent="0.35">
      <c r="A15" s="1"/>
      <c r="B15" s="3"/>
      <c r="C15" s="4">
        <f t="shared" si="9"/>
        <v>0</v>
      </c>
      <c r="D15" s="3"/>
      <c r="E15" s="4">
        <f t="shared" si="10"/>
        <v>0</v>
      </c>
      <c r="F15" s="21">
        <f t="shared" si="11"/>
        <v>0</v>
      </c>
      <c r="G15" s="21">
        <f t="shared" si="2"/>
        <v>0</v>
      </c>
      <c r="H15" s="21">
        <f t="shared" si="3"/>
        <v>0</v>
      </c>
      <c r="I15" s="1"/>
      <c r="J15" s="5"/>
      <c r="K15" s="33"/>
      <c r="L15" s="33"/>
      <c r="M15" s="5"/>
      <c r="N15" s="23" t="str">
        <f t="shared" si="4"/>
        <v/>
      </c>
      <c r="O15" s="30" t="str">
        <f t="shared" si="5"/>
        <v/>
      </c>
      <c r="P15" s="30" t="str">
        <f t="shared" si="6"/>
        <v/>
      </c>
      <c r="Q15" s="5"/>
      <c r="R15" s="23" t="str">
        <f t="shared" si="7"/>
        <v/>
      </c>
      <c r="S15" s="23" t="str">
        <f t="shared" si="8"/>
        <v/>
      </c>
      <c r="T15" s="23"/>
      <c r="V15" s="13"/>
      <c r="W15" s="13"/>
      <c r="X15" s="15"/>
      <c r="Y15" s="2"/>
      <c r="Z15" s="20"/>
      <c r="AA15" s="20"/>
    </row>
    <row r="16" spans="1:27" x14ac:dyDescent="0.35">
      <c r="A16" s="1"/>
      <c r="B16" s="3"/>
      <c r="C16" s="4">
        <f t="shared" si="9"/>
        <v>0</v>
      </c>
      <c r="D16" s="3"/>
      <c r="E16" s="4">
        <f t="shared" si="10"/>
        <v>0</v>
      </c>
      <c r="F16" s="21">
        <f t="shared" si="11"/>
        <v>0</v>
      </c>
      <c r="G16" s="21">
        <f t="shared" si="2"/>
        <v>0</v>
      </c>
      <c r="H16" s="21">
        <f t="shared" si="3"/>
        <v>0</v>
      </c>
      <c r="I16" s="1"/>
      <c r="J16" s="5"/>
      <c r="K16" s="33"/>
      <c r="L16" s="33"/>
      <c r="M16" s="5"/>
      <c r="N16" s="23" t="str">
        <f t="shared" si="4"/>
        <v/>
      </c>
      <c r="O16" s="30" t="str">
        <f t="shared" si="5"/>
        <v/>
      </c>
      <c r="P16" s="30" t="str">
        <f t="shared" si="6"/>
        <v/>
      </c>
      <c r="Q16" s="5"/>
      <c r="R16" s="23" t="str">
        <f t="shared" si="7"/>
        <v/>
      </c>
      <c r="S16" s="23" t="str">
        <f t="shared" si="8"/>
        <v/>
      </c>
      <c r="T16" s="23"/>
      <c r="V16" s="13"/>
      <c r="W16" s="13"/>
      <c r="X16" s="15"/>
      <c r="Y16" s="2"/>
      <c r="Z16" s="20"/>
      <c r="AA16" s="20"/>
    </row>
    <row r="17" spans="1:27" x14ac:dyDescent="0.35">
      <c r="A17" s="1"/>
      <c r="B17" s="3"/>
      <c r="C17" s="4">
        <f t="shared" si="9"/>
        <v>0</v>
      </c>
      <c r="D17" s="3"/>
      <c r="E17" s="4">
        <f t="shared" si="10"/>
        <v>0</v>
      </c>
      <c r="F17" s="21">
        <f t="shared" si="11"/>
        <v>0</v>
      </c>
      <c r="G17" s="21">
        <f t="shared" si="2"/>
        <v>0</v>
      </c>
      <c r="H17" s="21">
        <f t="shared" si="3"/>
        <v>0</v>
      </c>
      <c r="I17" s="1"/>
      <c r="J17" s="5"/>
      <c r="K17" s="33"/>
      <c r="L17" s="33"/>
      <c r="M17" s="5"/>
      <c r="N17" s="23" t="str">
        <f t="shared" si="4"/>
        <v/>
      </c>
      <c r="O17" s="30" t="str">
        <f t="shared" si="5"/>
        <v/>
      </c>
      <c r="P17" s="30" t="str">
        <f t="shared" si="6"/>
        <v/>
      </c>
      <c r="Q17" s="5"/>
      <c r="R17" s="23" t="str">
        <f t="shared" si="7"/>
        <v/>
      </c>
      <c r="S17" s="23" t="str">
        <f t="shared" si="8"/>
        <v/>
      </c>
      <c r="T17" s="23"/>
      <c r="V17" s="13"/>
      <c r="W17" s="13"/>
      <c r="X17" s="15"/>
      <c r="Y17" s="2"/>
      <c r="Z17" s="20"/>
      <c r="AA17" s="20"/>
    </row>
    <row r="18" spans="1:27" x14ac:dyDescent="0.35">
      <c r="A18" s="1"/>
      <c r="B18" s="3"/>
      <c r="C18" s="4">
        <f t="shared" si="9"/>
        <v>0</v>
      </c>
      <c r="D18" s="3"/>
      <c r="E18" s="4">
        <f t="shared" si="10"/>
        <v>0</v>
      </c>
      <c r="F18" s="21">
        <f t="shared" si="11"/>
        <v>0</v>
      </c>
      <c r="G18" s="21">
        <f t="shared" si="2"/>
        <v>0</v>
      </c>
      <c r="H18" s="21">
        <f t="shared" si="3"/>
        <v>0</v>
      </c>
      <c r="I18" s="1"/>
      <c r="J18" s="5"/>
      <c r="K18" s="33"/>
      <c r="L18" s="33"/>
      <c r="M18" s="5"/>
      <c r="N18" s="23" t="str">
        <f t="shared" si="4"/>
        <v/>
      </c>
      <c r="O18" s="30" t="str">
        <f t="shared" si="5"/>
        <v/>
      </c>
      <c r="P18" s="30" t="str">
        <f t="shared" si="6"/>
        <v/>
      </c>
      <c r="Q18" s="5"/>
      <c r="R18" s="23" t="str">
        <f t="shared" si="7"/>
        <v/>
      </c>
      <c r="S18" s="23" t="str">
        <f t="shared" si="8"/>
        <v/>
      </c>
      <c r="T18" s="23"/>
      <c r="V18" s="13"/>
      <c r="W18" s="13"/>
      <c r="X18" s="15"/>
      <c r="Y18" s="2"/>
      <c r="Z18" s="20"/>
      <c r="AA18" s="20"/>
    </row>
    <row r="19" spans="1:27" x14ac:dyDescent="0.35">
      <c r="A19" s="1"/>
      <c r="B19" s="3"/>
      <c r="C19" s="4">
        <f t="shared" ref="C19:C25" si="12">B19/5280</f>
        <v>0</v>
      </c>
      <c r="D19" s="3"/>
      <c r="E19" s="4">
        <f t="shared" ref="E19:E25" si="13">D19/5280</f>
        <v>0</v>
      </c>
      <c r="F19" s="21">
        <f t="shared" ref="F19:F25" si="14">D19-B19</f>
        <v>0</v>
      </c>
      <c r="G19" s="21">
        <f t="shared" ref="G19:G25" si="15">V19*$F19/27</f>
        <v>0</v>
      </c>
      <c r="H19" s="21">
        <f t="shared" ref="H19:H25" si="16">W19*$F19/27</f>
        <v>0</v>
      </c>
      <c r="I19" s="1"/>
      <c r="J19" s="5"/>
      <c r="K19" s="33"/>
      <c r="L19" s="33"/>
      <c r="M19" s="5"/>
      <c r="N19" s="23" t="str">
        <f t="shared" ref="N19:N25" si="17">IF(M19="Yes",ROUNDUP(115*(F19*X19/9)*Y19/2000,0),"")</f>
        <v/>
      </c>
      <c r="O19" s="30" t="str">
        <f t="shared" ref="O19:O25" si="18">IF(M19="Yes",ROUNDUP(6*(F19*X19/9)/2000,2),"")</f>
        <v/>
      </c>
      <c r="P19" s="30" t="str">
        <f t="shared" ref="P19:P25" si="19">IF(M19="Yes",ROUNDUP(50*(F19*X19/9)/2000,2),"")</f>
        <v/>
      </c>
      <c r="Q19" s="5"/>
      <c r="R19" s="23" t="str">
        <f t="shared" ref="R19:R25" si="20">IF(OR(Q19="Yes - Ditch",Q19="Yes - Fill Slope",Q19="Yes - Cut Slope"),ROUNDUP(100*(F19*Z19/9)*AA19/2000,0),"")</f>
        <v/>
      </c>
      <c r="S19" s="23" t="str">
        <f t="shared" ref="S19:S25" si="21">IF(I19="Figure 5",ROUNDUP(X19*F19/9,0),"")</f>
        <v/>
      </c>
      <c r="T19" s="23"/>
      <c r="V19" s="13"/>
      <c r="W19" s="13"/>
      <c r="X19" s="15"/>
      <c r="Y19" s="2"/>
      <c r="Z19" s="20"/>
      <c r="AA19" s="20"/>
    </row>
    <row r="20" spans="1:27" x14ac:dyDescent="0.35">
      <c r="A20" s="1"/>
      <c r="B20" s="3"/>
      <c r="C20" s="4">
        <f t="shared" si="12"/>
        <v>0</v>
      </c>
      <c r="D20" s="3"/>
      <c r="E20" s="4">
        <f t="shared" si="13"/>
        <v>0</v>
      </c>
      <c r="F20" s="21">
        <f t="shared" si="14"/>
        <v>0</v>
      </c>
      <c r="G20" s="21">
        <f t="shared" si="15"/>
        <v>0</v>
      </c>
      <c r="H20" s="21">
        <f t="shared" si="16"/>
        <v>0</v>
      </c>
      <c r="I20" s="1"/>
      <c r="J20" s="5"/>
      <c r="K20" s="33"/>
      <c r="L20" s="33"/>
      <c r="M20" s="5"/>
      <c r="N20" s="23" t="str">
        <f t="shared" si="17"/>
        <v/>
      </c>
      <c r="O20" s="30" t="str">
        <f t="shared" si="18"/>
        <v/>
      </c>
      <c r="P20" s="30" t="str">
        <f t="shared" si="19"/>
        <v/>
      </c>
      <c r="Q20" s="5"/>
      <c r="R20" s="23" t="str">
        <f t="shared" si="20"/>
        <v/>
      </c>
      <c r="S20" s="23" t="str">
        <f t="shared" si="21"/>
        <v/>
      </c>
      <c r="T20" s="23"/>
      <c r="V20" s="13"/>
      <c r="W20" s="13"/>
      <c r="X20" s="15"/>
      <c r="Y20" s="2"/>
      <c r="Z20" s="20"/>
      <c r="AA20" s="20"/>
    </row>
    <row r="21" spans="1:27" x14ac:dyDescent="0.35">
      <c r="A21" s="1"/>
      <c r="B21" s="3"/>
      <c r="C21" s="4">
        <f t="shared" si="12"/>
        <v>0</v>
      </c>
      <c r="D21" s="3"/>
      <c r="E21" s="4">
        <f t="shared" si="13"/>
        <v>0</v>
      </c>
      <c r="F21" s="21">
        <f t="shared" si="14"/>
        <v>0</v>
      </c>
      <c r="G21" s="21">
        <f t="shared" si="15"/>
        <v>0</v>
      </c>
      <c r="H21" s="21">
        <f t="shared" si="16"/>
        <v>0</v>
      </c>
      <c r="I21" s="1"/>
      <c r="J21" s="5"/>
      <c r="K21" s="33"/>
      <c r="L21" s="33"/>
      <c r="M21" s="5"/>
      <c r="N21" s="23" t="str">
        <f>IF(M21="Yes",ROUNDUP(115*(F21*X21/9)*Y21/2000,0),"")</f>
        <v/>
      </c>
      <c r="O21" s="30" t="str">
        <f t="shared" si="18"/>
        <v/>
      </c>
      <c r="P21" s="30" t="str">
        <f t="shared" si="19"/>
        <v/>
      </c>
      <c r="Q21" s="5"/>
      <c r="R21" s="23" t="str">
        <f t="shared" si="20"/>
        <v/>
      </c>
      <c r="S21" s="23" t="str">
        <f t="shared" si="21"/>
        <v/>
      </c>
      <c r="T21" s="23"/>
      <c r="V21" s="13"/>
      <c r="W21" s="13"/>
      <c r="X21" s="15"/>
      <c r="Y21" s="2"/>
      <c r="Z21" s="20"/>
      <c r="AA21" s="20"/>
    </row>
    <row r="22" spans="1:27" x14ac:dyDescent="0.35">
      <c r="A22" s="1"/>
      <c r="B22" s="3"/>
      <c r="C22" s="4">
        <f t="shared" si="12"/>
        <v>0</v>
      </c>
      <c r="D22" s="3"/>
      <c r="E22" s="4">
        <f t="shared" si="13"/>
        <v>0</v>
      </c>
      <c r="F22" s="21">
        <f t="shared" si="14"/>
        <v>0</v>
      </c>
      <c r="G22" s="21">
        <f t="shared" si="15"/>
        <v>0</v>
      </c>
      <c r="H22" s="21">
        <f t="shared" si="16"/>
        <v>0</v>
      </c>
      <c r="I22" s="1"/>
      <c r="J22" s="5"/>
      <c r="K22" s="33"/>
      <c r="L22" s="33"/>
      <c r="M22" s="5"/>
      <c r="N22" s="23" t="str">
        <f t="shared" si="17"/>
        <v/>
      </c>
      <c r="O22" s="30" t="str">
        <f t="shared" si="18"/>
        <v/>
      </c>
      <c r="P22" s="30" t="str">
        <f t="shared" si="19"/>
        <v/>
      </c>
      <c r="Q22" s="5"/>
      <c r="R22" s="23" t="str">
        <f t="shared" si="20"/>
        <v/>
      </c>
      <c r="S22" s="23" t="str">
        <f t="shared" si="21"/>
        <v/>
      </c>
      <c r="T22" s="23"/>
      <c r="V22" s="13"/>
      <c r="W22" s="13"/>
      <c r="X22" s="15"/>
      <c r="Y22" s="2"/>
      <c r="Z22" s="20"/>
      <c r="AA22" s="20"/>
    </row>
    <row r="23" spans="1:27" x14ac:dyDescent="0.35">
      <c r="A23" s="1"/>
      <c r="B23" s="3"/>
      <c r="C23" s="4">
        <f t="shared" si="12"/>
        <v>0</v>
      </c>
      <c r="D23" s="3"/>
      <c r="E23" s="4">
        <f t="shared" si="13"/>
        <v>0</v>
      </c>
      <c r="F23" s="21">
        <f t="shared" si="14"/>
        <v>0</v>
      </c>
      <c r="G23" s="21">
        <f t="shared" si="15"/>
        <v>0</v>
      </c>
      <c r="H23" s="21">
        <f t="shared" si="16"/>
        <v>0</v>
      </c>
      <c r="I23" s="1"/>
      <c r="J23" s="5"/>
      <c r="K23" s="33"/>
      <c r="L23" s="33"/>
      <c r="M23" s="5"/>
      <c r="N23" s="23" t="str">
        <f t="shared" si="17"/>
        <v/>
      </c>
      <c r="O23" s="30" t="str">
        <f t="shared" si="18"/>
        <v/>
      </c>
      <c r="P23" s="30" t="str">
        <f t="shared" si="19"/>
        <v/>
      </c>
      <c r="Q23" s="5"/>
      <c r="R23" s="23" t="str">
        <f t="shared" si="20"/>
        <v/>
      </c>
      <c r="S23" s="23" t="str">
        <f t="shared" si="21"/>
        <v/>
      </c>
      <c r="T23" s="23"/>
      <c r="V23" s="13"/>
      <c r="W23" s="13"/>
      <c r="X23" s="15"/>
      <c r="Y23" s="2"/>
      <c r="Z23" s="20"/>
      <c r="AA23" s="20"/>
    </row>
    <row r="24" spans="1:27" x14ac:dyDescent="0.35">
      <c r="A24" s="1"/>
      <c r="B24" s="3"/>
      <c r="C24" s="4">
        <f t="shared" si="12"/>
        <v>0</v>
      </c>
      <c r="D24" s="3"/>
      <c r="E24" s="4">
        <f t="shared" si="13"/>
        <v>0</v>
      </c>
      <c r="F24" s="21">
        <f t="shared" si="14"/>
        <v>0</v>
      </c>
      <c r="G24" s="21">
        <f t="shared" si="15"/>
        <v>0</v>
      </c>
      <c r="H24" s="21">
        <f t="shared" si="16"/>
        <v>0</v>
      </c>
      <c r="I24" s="1"/>
      <c r="J24" s="5"/>
      <c r="K24" s="33"/>
      <c r="L24" s="33"/>
      <c r="M24" s="5"/>
      <c r="N24" s="23" t="str">
        <f t="shared" si="17"/>
        <v/>
      </c>
      <c r="O24" s="30" t="str">
        <f t="shared" si="18"/>
        <v/>
      </c>
      <c r="P24" s="30" t="str">
        <f t="shared" si="19"/>
        <v/>
      </c>
      <c r="Q24" s="5"/>
      <c r="R24" s="23" t="str">
        <f t="shared" si="20"/>
        <v/>
      </c>
      <c r="S24" s="23" t="str">
        <f t="shared" si="21"/>
        <v/>
      </c>
      <c r="T24" s="23"/>
      <c r="V24" s="13"/>
      <c r="W24" s="13"/>
      <c r="X24" s="15"/>
      <c r="Y24" s="2"/>
      <c r="Z24" s="20"/>
      <c r="AA24" s="20"/>
    </row>
    <row r="25" spans="1:27" x14ac:dyDescent="0.35">
      <c r="A25" s="1"/>
      <c r="B25" s="3"/>
      <c r="C25" s="4">
        <f t="shared" si="12"/>
        <v>0</v>
      </c>
      <c r="D25" s="3"/>
      <c r="E25" s="4">
        <f t="shared" si="13"/>
        <v>0</v>
      </c>
      <c r="F25" s="21">
        <f t="shared" si="14"/>
        <v>0</v>
      </c>
      <c r="G25" s="21">
        <f t="shared" si="15"/>
        <v>0</v>
      </c>
      <c r="H25" s="21">
        <f t="shared" si="16"/>
        <v>0</v>
      </c>
      <c r="I25" s="1"/>
      <c r="J25" s="5"/>
      <c r="K25" s="33"/>
      <c r="L25" s="33"/>
      <c r="M25" s="5"/>
      <c r="N25" s="23" t="str">
        <f t="shared" si="17"/>
        <v/>
      </c>
      <c r="O25" s="30" t="str">
        <f t="shared" si="18"/>
        <v/>
      </c>
      <c r="P25" s="30" t="str">
        <f t="shared" si="19"/>
        <v/>
      </c>
      <c r="Q25" s="5"/>
      <c r="R25" s="23" t="str">
        <f t="shared" si="20"/>
        <v/>
      </c>
      <c r="S25" s="23" t="str">
        <f t="shared" si="21"/>
        <v/>
      </c>
      <c r="T25" s="23"/>
      <c r="V25" s="13"/>
      <c r="W25" s="13"/>
      <c r="X25" s="15"/>
      <c r="Y25" s="2"/>
      <c r="Z25" s="20"/>
      <c r="AA25" s="20"/>
    </row>
    <row r="26" spans="1:27" x14ac:dyDescent="0.35">
      <c r="A26" s="1"/>
      <c r="B26" s="3"/>
      <c r="C26" s="4">
        <f t="shared" si="9"/>
        <v>0</v>
      </c>
      <c r="D26" s="3"/>
      <c r="E26" s="4">
        <f t="shared" si="10"/>
        <v>0</v>
      </c>
      <c r="F26" s="21">
        <f t="shared" si="11"/>
        <v>0</v>
      </c>
      <c r="G26" s="21">
        <f>V26*$F26/27</f>
        <v>0</v>
      </c>
      <c r="H26" s="21">
        <f>W26*$F26/27</f>
        <v>0</v>
      </c>
      <c r="I26" s="1"/>
      <c r="J26" s="5"/>
      <c r="K26" s="33"/>
      <c r="L26" s="33"/>
      <c r="M26" s="5"/>
      <c r="N26" s="23" t="str">
        <f>IF(M26="Yes",ROUNDUP(115*(F26*X26/9)*Y26/2000,0),"")</f>
        <v/>
      </c>
      <c r="O26" s="30" t="str">
        <f>IF(M26="Yes",ROUNDUP(6*(F26*X26/9)/2000,2),"")</f>
        <v/>
      </c>
      <c r="P26" s="30" t="str">
        <f>IF(M26="Yes",ROUNDUP(50*(F26*X26/9)/2000,2),"")</f>
        <v/>
      </c>
      <c r="Q26" s="5"/>
      <c r="R26" s="23" t="str">
        <f>IF(OR(Q26="Yes - Ditch",Q26="Yes - Fill Slope",Q26="Yes - Cut Slope"),ROUNDUP(100*(F26*Z26/9)*AA26/2000,0),"")</f>
        <v/>
      </c>
      <c r="S26" s="23" t="str">
        <f>IF(I26="Figure 5",ROUNDUP(X26*F26/9,0),"")</f>
        <v/>
      </c>
      <c r="T26" s="23"/>
      <c r="V26" s="13"/>
      <c r="W26" s="13"/>
      <c r="X26" s="15"/>
      <c r="Y26" s="2"/>
      <c r="Z26" s="20"/>
      <c r="AA26" s="20"/>
    </row>
    <row r="29" spans="1:27" x14ac:dyDescent="0.35">
      <c r="B29" s="39" t="s">
        <v>38</v>
      </c>
      <c r="C29" s="39"/>
      <c r="D29" s="39"/>
      <c r="E29" s="39"/>
      <c r="F29" s="39"/>
      <c r="G29" s="39"/>
      <c r="H29" s="39"/>
      <c r="I29" s="39"/>
      <c r="J29" s="39"/>
      <c r="K29" s="39"/>
      <c r="L29" s="39"/>
      <c r="M29" s="39"/>
      <c r="N29" s="39"/>
      <c r="O29" s="39"/>
      <c r="P29" s="39"/>
      <c r="Q29" s="39"/>
      <c r="R29" s="35"/>
      <c r="S29" s="35"/>
    </row>
    <row r="30" spans="1:27" x14ac:dyDescent="0.35">
      <c r="B30" s="38" t="s">
        <v>71</v>
      </c>
      <c r="C30" s="38"/>
      <c r="D30" s="38"/>
      <c r="E30" s="21">
        <f>SUM(G5:G26)</f>
        <v>0</v>
      </c>
      <c r="F30" s="25" t="s">
        <v>72</v>
      </c>
      <c r="G30" s="26"/>
      <c r="H30" s="42" t="s">
        <v>40</v>
      </c>
      <c r="I30" s="43"/>
      <c r="J30" s="21">
        <f>SUM(O5:O26)</f>
        <v>0</v>
      </c>
      <c r="K30" s="25" t="s">
        <v>44</v>
      </c>
      <c r="L30" s="36"/>
      <c r="M30" s="38" t="s">
        <v>42</v>
      </c>
      <c r="N30" s="38"/>
      <c r="O30" s="38"/>
      <c r="P30" s="21">
        <f>SUM(R5:R26)</f>
        <v>0</v>
      </c>
      <c r="Q30" s="25" t="s">
        <v>44</v>
      </c>
      <c r="T30" s="8"/>
    </row>
    <row r="31" spans="1:27" x14ac:dyDescent="0.35">
      <c r="B31" s="38" t="s">
        <v>73</v>
      </c>
      <c r="C31" s="38"/>
      <c r="D31" s="38"/>
      <c r="E31" s="21">
        <f>SUM(H5:H26)</f>
        <v>0</v>
      </c>
      <c r="F31" s="25" t="s">
        <v>72</v>
      </c>
      <c r="G31" s="27"/>
      <c r="H31" s="42" t="s">
        <v>41</v>
      </c>
      <c r="I31" s="43"/>
      <c r="J31" s="21">
        <f>SUM(P5:P26)</f>
        <v>0</v>
      </c>
      <c r="K31" s="25" t="s">
        <v>44</v>
      </c>
      <c r="L31" s="37"/>
      <c r="M31" s="38" t="s">
        <v>43</v>
      </c>
      <c r="N31" s="38"/>
      <c r="O31" s="38"/>
      <c r="P31" s="21">
        <f>SUM(S5:S26)</f>
        <v>0</v>
      </c>
      <c r="Q31" s="25" t="s">
        <v>45</v>
      </c>
    </row>
    <row r="32" spans="1:27" x14ac:dyDescent="0.35">
      <c r="B32" s="38" t="s">
        <v>39</v>
      </c>
      <c r="C32" s="38"/>
      <c r="D32" s="38"/>
      <c r="E32" s="21">
        <f>SUM(N6:N27)</f>
        <v>0</v>
      </c>
      <c r="F32" s="25" t="s">
        <v>44</v>
      </c>
    </row>
    <row r="36" spans="3:3" x14ac:dyDescent="0.35">
      <c r="C36" s="7"/>
    </row>
    <row r="37" spans="3:3" x14ac:dyDescent="0.35">
      <c r="C37" s="7"/>
    </row>
  </sheetData>
  <mergeCells count="36">
    <mergeCell ref="B32:D32"/>
    <mergeCell ref="J1:N1"/>
    <mergeCell ref="A1:H1"/>
    <mergeCell ref="B2:T2"/>
    <mergeCell ref="N3:N4"/>
    <mergeCell ref="R3:R4"/>
    <mergeCell ref="I3:I4"/>
    <mergeCell ref="G3:G4"/>
    <mergeCell ref="H3:H4"/>
    <mergeCell ref="Q3:Q4"/>
    <mergeCell ref="M3:M4"/>
    <mergeCell ref="J3:J4"/>
    <mergeCell ref="L3:L4"/>
    <mergeCell ref="Q1:S1"/>
    <mergeCell ref="K3:K4"/>
    <mergeCell ref="O1:P1"/>
    <mergeCell ref="V1:AA2"/>
    <mergeCell ref="V3:V4"/>
    <mergeCell ref="W3:W4"/>
    <mergeCell ref="X3:X4"/>
    <mergeCell ref="Y3:Y4"/>
    <mergeCell ref="Z3:Z4"/>
    <mergeCell ref="AA3:AA4"/>
    <mergeCell ref="M31:O31"/>
    <mergeCell ref="B29:Q29"/>
    <mergeCell ref="T3:T4"/>
    <mergeCell ref="A3:E3"/>
    <mergeCell ref="F3:F4"/>
    <mergeCell ref="B30:D30"/>
    <mergeCell ref="B31:D31"/>
    <mergeCell ref="H30:I30"/>
    <mergeCell ref="H31:I31"/>
    <mergeCell ref="M30:O30"/>
    <mergeCell ref="O3:O4"/>
    <mergeCell ref="P3:P4"/>
    <mergeCell ref="S3:S4"/>
  </mergeCells>
  <conditionalFormatting sqref="X5:Y26">
    <cfRule type="expression" dxfId="2" priority="13">
      <formula>IF(OR($M5="Yes",$I5="Figure 5"),TRUE,FALSE)</formula>
    </cfRule>
  </conditionalFormatting>
  <conditionalFormatting sqref="Z5:Z26">
    <cfRule type="expression" dxfId="1" priority="14">
      <formula>IF(OR(I5="Figure 5",Q5="Yes - Ditch",Q5="Yes - Fill Slope",Q5="Yes - Cut Slope"),TRUE,FALSE)</formula>
    </cfRule>
  </conditionalFormatting>
  <conditionalFormatting sqref="AA5:AA26">
    <cfRule type="expression" dxfId="0" priority="15">
      <formula>IF(OR(I5="Figure 5",Q5="Yes - Ditch",Q5="Yes - Fill Slope",Q5="Yes - Cut Slope"),TRUE,FALSE)</formula>
    </cfRule>
  </conditionalFormatting>
  <pageMargins left="0.5" right="0.5" top="0.5" bottom="0.6" header="0.25" footer="0.35"/>
  <pageSetup scale="61" fitToHeight="0" orientation="landscape" r:id="rId1"/>
  <headerFooter>
    <oddFooter>&amp;CPage &amp;P of &amp;N</oddFooter>
  </headerFooter>
  <legacyDrawing r:id="rId2"/>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000-000000000000}">
          <x14:formula1>
            <xm:f>Lists!$B$2:$B$13</xm:f>
          </x14:formula1>
          <xm:sqref>I5:I26</xm:sqref>
        </x14:dataValidation>
        <x14:dataValidation type="list" allowBlank="1" showInputMessage="1" showErrorMessage="1" xr:uid="{00000000-0002-0000-0000-000001000000}">
          <x14:formula1>
            <xm:f>Lists!$H$2:$H$4</xm:f>
          </x14:formula1>
          <xm:sqref>M5:M26</xm:sqref>
        </x14:dataValidation>
        <x14:dataValidation type="list" allowBlank="1" showInputMessage="1" showErrorMessage="1" xr:uid="{00000000-0002-0000-0000-000002000000}">
          <x14:formula1>
            <xm:f>Lists!$J$2:$J$6</xm:f>
          </x14:formula1>
          <xm:sqref>Q5:Q26</xm:sqref>
        </x14:dataValidation>
        <x14:dataValidation type="list" allowBlank="1" showInputMessage="1" showErrorMessage="1" xr:uid="{F56B8334-5A0D-4C47-9BBB-017591FBC84D}">
          <x14:formula1>
            <xm:f>Lists!$F$2:$F$10</xm:f>
          </x14:formula1>
          <xm:sqref>K5:L26</xm:sqref>
        </x14:dataValidation>
        <x14:dataValidation type="list" allowBlank="1" showInputMessage="1" showErrorMessage="1" xr:uid="{ED9F2452-6B87-4BFE-AA1D-AFB71CD1ACAF}">
          <x14:formula1>
            <xm:f>Lists!$D$2:$D$5</xm:f>
          </x14:formula1>
          <xm:sqref>J5:J26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J13"/>
  <sheetViews>
    <sheetView workbookViewId="0"/>
  </sheetViews>
  <sheetFormatPr defaultColWidth="9.1796875" defaultRowHeight="14.5" x14ac:dyDescent="0.35"/>
  <cols>
    <col min="1" max="1" width="2.81640625" style="19" customWidth="1"/>
    <col min="2" max="2" width="22.1796875" style="19" customWidth="1"/>
    <col min="3" max="3" width="2.81640625" style="19" customWidth="1"/>
    <col min="4" max="4" width="13" style="19" customWidth="1"/>
    <col min="5" max="5" width="2.81640625" style="19" customWidth="1"/>
    <col min="6" max="6" width="7.7265625" style="19" customWidth="1"/>
    <col min="7" max="7" width="2.81640625" style="19" customWidth="1"/>
    <col min="8" max="8" width="9.1796875" style="19"/>
    <col min="9" max="9" width="2.81640625" style="19" customWidth="1"/>
    <col min="10" max="10" width="15.453125" style="19" bestFit="1" customWidth="1"/>
    <col min="11" max="11" width="2.81640625" style="19" customWidth="1"/>
    <col min="12" max="12" width="9.1796875" style="19"/>
    <col min="13" max="13" width="2.81640625" style="19" customWidth="1"/>
    <col min="14" max="14" width="9.1796875" style="19"/>
    <col min="15" max="15" width="2.81640625" style="19" customWidth="1"/>
    <col min="16" max="16384" width="9.1796875" style="19"/>
  </cols>
  <sheetData>
    <row r="1" spans="2:10" s="17" customFormat="1" ht="43.5" x14ac:dyDescent="0.35">
      <c r="B1" s="16" t="s">
        <v>14</v>
      </c>
      <c r="D1" s="16" t="s">
        <v>67</v>
      </c>
      <c r="F1" s="16" t="s">
        <v>55</v>
      </c>
      <c r="H1" s="16" t="s">
        <v>19</v>
      </c>
      <c r="J1" s="18" t="s">
        <v>28</v>
      </c>
    </row>
    <row r="2" spans="2:10" x14ac:dyDescent="0.35">
      <c r="J2" s="18"/>
    </row>
    <row r="3" spans="2:10" x14ac:dyDescent="0.35">
      <c r="B3" s="19" t="s">
        <v>3</v>
      </c>
      <c r="D3" s="19" t="s">
        <v>20</v>
      </c>
      <c r="F3" s="32" t="s">
        <v>56</v>
      </c>
      <c r="H3" s="19" t="s">
        <v>20</v>
      </c>
      <c r="J3" s="19" t="s">
        <v>21</v>
      </c>
    </row>
    <row r="4" spans="2:10" x14ac:dyDescent="0.35">
      <c r="B4" s="19" t="s">
        <v>4</v>
      </c>
      <c r="D4" s="19" t="s">
        <v>21</v>
      </c>
      <c r="F4" s="32" t="s">
        <v>57</v>
      </c>
      <c r="H4" s="19" t="s">
        <v>21</v>
      </c>
      <c r="J4" s="19" t="s">
        <v>29</v>
      </c>
    </row>
    <row r="5" spans="2:10" x14ac:dyDescent="0.35">
      <c r="B5" s="19" t="s">
        <v>5</v>
      </c>
      <c r="D5" s="19" t="s">
        <v>68</v>
      </c>
      <c r="F5" s="32" t="s">
        <v>58</v>
      </c>
      <c r="J5" s="19" t="s">
        <v>30</v>
      </c>
    </row>
    <row r="6" spans="2:10" x14ac:dyDescent="0.35">
      <c r="B6" s="19" t="s">
        <v>6</v>
      </c>
      <c r="F6" s="32" t="s">
        <v>62</v>
      </c>
      <c r="J6" s="19" t="s">
        <v>33</v>
      </c>
    </row>
    <row r="7" spans="2:10" x14ac:dyDescent="0.35">
      <c r="B7" s="19" t="s">
        <v>7</v>
      </c>
      <c r="F7" s="32" t="s">
        <v>59</v>
      </c>
    </row>
    <row r="8" spans="2:10" x14ac:dyDescent="0.35">
      <c r="B8" s="19" t="s">
        <v>8</v>
      </c>
      <c r="F8" s="32" t="s">
        <v>63</v>
      </c>
    </row>
    <row r="9" spans="2:10" x14ac:dyDescent="0.35">
      <c r="B9" s="19" t="s">
        <v>9</v>
      </c>
      <c r="F9" s="32" t="s">
        <v>60</v>
      </c>
    </row>
    <row r="10" spans="2:10" x14ac:dyDescent="0.35">
      <c r="B10" s="19" t="s">
        <v>10</v>
      </c>
      <c r="F10" s="32" t="s">
        <v>61</v>
      </c>
    </row>
    <row r="11" spans="2:10" x14ac:dyDescent="0.35">
      <c r="B11" s="19" t="s">
        <v>11</v>
      </c>
    </row>
    <row r="12" spans="2:10" x14ac:dyDescent="0.35">
      <c r="B12" s="19" t="s">
        <v>12</v>
      </c>
    </row>
    <row r="13" spans="2:10" x14ac:dyDescent="0.35">
      <c r="B13" s="19" t="s">
        <v>13</v>
      </c>
    </row>
  </sheetData>
  <phoneticPr fontId="5" type="noConversion"/>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092B150A379CA4D82DE7B4B07768A21" ma:contentTypeVersion="6" ma:contentTypeDescription="Create a new document." ma:contentTypeScope="" ma:versionID="0b0041fb7d6f8cd3af1e2498031a69b6">
  <xsd:schema xmlns:xsd="http://www.w3.org/2001/XMLSchema" xmlns:xs="http://www.w3.org/2001/XMLSchema" xmlns:p="http://schemas.microsoft.com/office/2006/metadata/properties" xmlns:ns2="9c16dc54-5a24-4afd-a61c-664ec7eab416" xmlns:ns3="858c12e5-36da-4bba-bc3f-1f1b9381ed30" targetNamespace="http://schemas.microsoft.com/office/2006/metadata/properties" ma:root="true" ma:fieldsID="4f0e703195dd2d0ff5250d31c685ddc1" ns2:_="" ns3:_="">
    <xsd:import namespace="9c16dc54-5a24-4afd-a61c-664ec7eab416"/>
    <xsd:import namespace="858c12e5-36da-4bba-bc3f-1f1b9381ed30"/>
    <xsd:element name="properties">
      <xsd:complexType>
        <xsd:sequence>
          <xsd:element name="documentManagement">
            <xsd:complexType>
              <xsd:all>
                <xsd:element ref="ns2:SharedWithUsers" minOccurs="0"/>
                <xsd:element ref="ns3:nqmt" minOccurs="0"/>
                <xsd:element ref="ns3:jwgg" minOccurs="0"/>
                <xsd:element ref="ns3:voq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c16dc54-5a24-4afd-a61c-664ec7eab416"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858c12e5-36da-4bba-bc3f-1f1b9381ed30" elementFormDefault="qualified">
    <xsd:import namespace="http://schemas.microsoft.com/office/2006/documentManagement/types"/>
    <xsd:import namespace="http://schemas.microsoft.com/office/infopath/2007/PartnerControls"/>
    <xsd:element name="nqmt" ma:index="9" nillable="true" ma:displayName="Folder" ma:internalName="nqmt">
      <xsd:simpleType>
        <xsd:restriction base="dms:Text"/>
      </xsd:simpleType>
    </xsd:element>
    <xsd:element name="jwgg" ma:index="10" nillable="true" ma:displayName="Folder" ma:internalName="jwgg">
      <xsd:simpleType>
        <xsd:restriction base="dms:Text"/>
      </xsd:simpleType>
    </xsd:element>
    <xsd:element name="voqf" ma:index="11" nillable="true" ma:displayName="Sub-Folder" ma:internalName="voqf">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ma:index="12" ma:displayName="Category"/>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nqmt xmlns="858c12e5-36da-4bba-bc3f-1f1b9381ed30" xsi:nil="true"/>
    <jwgg xmlns="858c12e5-36da-4bba-bc3f-1f1b9381ed30" xsi:nil="true"/>
    <voqf xmlns="858c12e5-36da-4bba-bc3f-1f1b9381ed30" xsi:nil="true"/>
  </documentManagement>
</p:properties>
</file>

<file path=customXml/itemProps1.xml><?xml version="1.0" encoding="utf-8"?>
<ds:datastoreItem xmlns:ds="http://schemas.openxmlformats.org/officeDocument/2006/customXml" ds:itemID="{2BF8E6E9-04AD-43C1-B224-7FEF5CAD45A4}"/>
</file>

<file path=customXml/itemProps2.xml><?xml version="1.0" encoding="utf-8"?>
<ds:datastoreItem xmlns:ds="http://schemas.openxmlformats.org/officeDocument/2006/customXml" ds:itemID="{90BA0137-5979-4AD0-ACE5-10D83AA009CC}"/>
</file>

<file path=customXml/itemProps3.xml><?xml version="1.0" encoding="utf-8"?>
<ds:datastoreItem xmlns:ds="http://schemas.openxmlformats.org/officeDocument/2006/customXml" ds:itemID="{1AAB0708-7A4E-4D05-82CD-3C774D91829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Roadside Regrading</vt:lpstr>
      <vt:lpstr>Lists</vt:lpstr>
      <vt:lpstr>'Roadside Regrading'!Print_Area</vt:lpstr>
      <vt:lpstr>'Roadside Regrading'!Print_Titles</vt:lpstr>
    </vt:vector>
  </TitlesOfParts>
  <Company>Commonwealth of Kentucky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%USERNAME%</dc:creator>
  <cp:lastModifiedBy>Mills, Deanna P (KYTC)</cp:lastModifiedBy>
  <cp:lastPrinted>2022-12-06T20:11:40Z</cp:lastPrinted>
  <dcterms:created xsi:type="dcterms:W3CDTF">2018-11-18T02:53:41Z</dcterms:created>
  <dcterms:modified xsi:type="dcterms:W3CDTF">2025-01-15T18:15:59Z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0x0101001092B150A379CA4D82DE7B4B07768A21</vt:lpwstr>
  </property>
</Properties>
</file>