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ProgramManagement\STIP FY 2019-2022\Website\Excel Files for Website\"/>
    </mc:Choice>
  </mc:AlternateContent>
  <bookViews>
    <workbookView xWindow="240" yWindow="150" windowWidth="23010" windowHeight="11820"/>
  </bookViews>
  <sheets>
    <sheet name="TE" sheetId="6" r:id="rId1"/>
  </sheets>
  <definedNames>
    <definedName name="_xlnm._FilterDatabase" localSheetId="0" hidden="1">TE!$H$1:$P$12</definedName>
    <definedName name="_xlnm.Print_Area" localSheetId="0">TE!$H$1:$P$22</definedName>
    <definedName name="_xlnm.Print_Titles" localSheetId="0">TE!$1:$1</definedName>
  </definedNames>
  <calcPr calcId="162913"/>
</workbook>
</file>

<file path=xl/calcChain.xml><?xml version="1.0" encoding="utf-8"?>
<calcChain xmlns="http://schemas.openxmlformats.org/spreadsheetml/2006/main">
  <c r="T5" i="6" l="1"/>
  <c r="M5" i="6"/>
  <c r="T4" i="6"/>
  <c r="M4" i="6"/>
  <c r="T23" i="6" l="1"/>
  <c r="T22" i="6"/>
  <c r="T21" i="6"/>
  <c r="T20" i="6"/>
  <c r="T19" i="6"/>
  <c r="T18" i="6"/>
  <c r="T17" i="6"/>
  <c r="T16" i="6"/>
  <c r="T15" i="6"/>
  <c r="T14" i="6"/>
  <c r="T13" i="6"/>
  <c r="T12" i="6"/>
  <c r="T11" i="6"/>
  <c r="T10" i="6"/>
  <c r="T9" i="6"/>
  <c r="T8" i="6"/>
  <c r="T7" i="6"/>
  <c r="T6" i="6"/>
  <c r="T3" i="6"/>
  <c r="T2" i="6"/>
  <c r="N3" i="6" l="1"/>
  <c r="N6" i="6"/>
  <c r="N7" i="6"/>
  <c r="N8" i="6"/>
  <c r="N9" i="6"/>
  <c r="N10" i="6"/>
  <c r="O10" i="6" s="1"/>
  <c r="N11" i="6"/>
  <c r="N12" i="6"/>
  <c r="N13" i="6"/>
  <c r="O13" i="6" s="1"/>
  <c r="N14" i="6"/>
  <c r="N19" i="6"/>
  <c r="O19" i="6" s="1"/>
  <c r="N20" i="6"/>
  <c r="O20" i="6" s="1"/>
  <c r="N21" i="6"/>
  <c r="O21" i="6" s="1"/>
  <c r="N22" i="6"/>
  <c r="N2" i="6"/>
  <c r="O2" i="6" s="1"/>
  <c r="O22" i="6"/>
  <c r="O14" i="6"/>
  <c r="O3" i="6" l="1"/>
  <c r="O6" i="6"/>
  <c r="O7" i="6"/>
  <c r="O8" i="6"/>
  <c r="O9" i="6"/>
  <c r="O11" i="6"/>
  <c r="O12" i="6"/>
</calcChain>
</file>

<file path=xl/sharedStrings.xml><?xml version="1.0" encoding="utf-8"?>
<sst xmlns="http://schemas.openxmlformats.org/spreadsheetml/2006/main" count="168" uniqueCount="106">
  <si>
    <t>County</t>
  </si>
  <si>
    <t>Project Title</t>
  </si>
  <si>
    <t>Project Description</t>
  </si>
  <si>
    <t>Jefferson</t>
  </si>
  <si>
    <t>LFUCG</t>
  </si>
  <si>
    <t>Fayette</t>
  </si>
  <si>
    <t>Louisville Metro</t>
  </si>
  <si>
    <t>Phase</t>
  </si>
  <si>
    <t>State Forces</t>
  </si>
  <si>
    <t>Lincoln County Fiscal Court</t>
  </si>
  <si>
    <t>Legacy Trail Ph III</t>
  </si>
  <si>
    <t>Lincoln</t>
  </si>
  <si>
    <t>Veterans Memorial Park Trail</t>
  </si>
  <si>
    <t>Construction for the installation of a walking path and bicycle path, fencing and drainage at the intersection of Herndon and Danville Avenue, following Herndon Avenue East to Lancaster Street and onto US 27 , crossing US 27 and continuing to the Veteran's Memorial Park off US 150.</t>
  </si>
  <si>
    <t>LaGrange Road Pedestrian Facilities</t>
  </si>
  <si>
    <t xml:space="preserve">Construction of sidewalks, bike lanes, and intersection improvements on LaGrange Road between Lyndon and Whipps Mill Road and on KY 146 between Lyndon and Whipps Mill.  </t>
  </si>
  <si>
    <t>I-64  Beautification</t>
  </si>
  <si>
    <t>Construction funds for the landscaping and irrigation of I-64 interchanges from Cannons Lane to Grinstead Dr.</t>
  </si>
  <si>
    <t>R/W funds for the landscaping and irrigation of I-64 interchanges from Cannons Lane to Grinstead Dr.</t>
  </si>
  <si>
    <t>Utility funds for the landscaping and irrigation of I-64 interchanges from Cannons Lane to Grinstead Dr.</t>
  </si>
  <si>
    <t xml:space="preserve">R </t>
  </si>
  <si>
    <t>C</t>
  </si>
  <si>
    <t>U</t>
  </si>
  <si>
    <t>Category</t>
  </si>
  <si>
    <t>Pedestrian and Bicycle Facilities</t>
  </si>
  <si>
    <t>Pedestrian and bicycle facilities</t>
  </si>
  <si>
    <t>Landscaping and Scenic Beautification</t>
  </si>
  <si>
    <t>Marshall</t>
  </si>
  <si>
    <t>Calvert City</t>
  </si>
  <si>
    <t>US 62 Multi-use Path</t>
  </si>
  <si>
    <t>Construct roadway improvements and multi-use path on US 62 between I-24 and Kentucky Dam Village State Resort Park in Calvert City.</t>
  </si>
  <si>
    <t>Construction of trail and amenities for Legacy Trail at Jefferson St, 3rd St, 4th St, and ending at Isaac Murphy Memorial Gardens at Midland Ave in Lexington.</t>
  </si>
  <si>
    <t>Applicant Name</t>
  </si>
  <si>
    <t>Total Federal
 Cost</t>
  </si>
  <si>
    <t>Total Phase
 Cost</t>
  </si>
  <si>
    <t>Breckinridge</t>
  </si>
  <si>
    <t>Breckinridge County Fiscal Court</t>
  </si>
  <si>
    <t>Holt House Rehabilitation Ph2</t>
  </si>
  <si>
    <t>Continued from Ph1 and to be completed in Ph2 including roof repair, HVAC, electricity, plumbing, plaster, carpentry and interior finishes.</t>
  </si>
  <si>
    <t>Historic Preservation</t>
  </si>
  <si>
    <t>Letcher</t>
  </si>
  <si>
    <t>City of Jenkins</t>
  </si>
  <si>
    <t>Jenkins Safe Routes to School Project Phase II</t>
  </si>
  <si>
    <t xml:space="preserve">Construct new sidewalks near the high school at the intersection of KY 3086 and KY 2550 extending approximately 583 feet. </t>
  </si>
  <si>
    <t>Martin</t>
  </si>
  <si>
    <t>City of Inez</t>
  </si>
  <si>
    <t>Rockcastle Creek Pedway Project</t>
  </si>
  <si>
    <t xml:space="preserve">Design &amp; construction of pedestrian bridge near the middle fork of the Rockcastle Creek; beginning at the Skeeze Ward Manor Housing Complex crossing Rockcastle Creek &amp; ending at Boardwalk St. </t>
  </si>
  <si>
    <t>McCracken</t>
  </si>
  <si>
    <t>City of Paducah</t>
  </si>
  <si>
    <t>Paducah Greenway Trail Phase IV - Schultz Park</t>
  </si>
  <si>
    <t>Construct 5,760-ft trail beginning at 6th &amp; Burnett Streets and ending at 2nd &amp; Jefferson Streets. Trail will connect Shultz Park to Noble Park and Stuart Nelson Park in Paducah.</t>
  </si>
  <si>
    <t>Todd</t>
  </si>
  <si>
    <t>Guthrie</t>
  </si>
  <si>
    <t>Guthrie Transportation Museum Phase 3</t>
  </si>
  <si>
    <t>Conduct Phase 3 of construction for rehabilitation of the facility to use as a transportation museum and welcome center in the city of Guthrie. Work will occur at 214 and 218 S. Ewing Street.</t>
  </si>
  <si>
    <t>Transportation Museum</t>
  </si>
  <si>
    <t>Washington</t>
  </si>
  <si>
    <t>Springfield</t>
  </si>
  <si>
    <t>Mike Haydon Trail</t>
  </si>
  <si>
    <t>Trail connecting multiple areas in Springfield.</t>
  </si>
  <si>
    <t>Wayne</t>
  </si>
  <si>
    <t>City of Monticello</t>
  </si>
  <si>
    <t>Monticello Sidewalks</t>
  </si>
  <si>
    <t>Installation of sidewalks within the right of way on various streets in Monticello.  Safe Routes to School Project.</t>
  </si>
  <si>
    <t>Modification or Amendment</t>
  </si>
  <si>
    <t>STIP Administrative Modification or Amendment Number</t>
  </si>
  <si>
    <t>Approval Date</t>
  </si>
  <si>
    <t>Comments</t>
  </si>
  <si>
    <t>Fund
Prefix</t>
  </si>
  <si>
    <t>Federal
Project
Number</t>
  </si>
  <si>
    <t>Item
No.</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</si>
  <si>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</si>
  <si>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</si>
  <si>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</si>
  <si>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</si>
  <si>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</si>
  <si>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 xml:space="preserve">Fiscal Year Quarter of Initial
Programming of Federal 
Funds </t>
  </si>
  <si>
    <t>Name of 
Local Public Agency</t>
  </si>
  <si>
    <t>5-3026</t>
  </si>
  <si>
    <t>ADMINISTRATIVE MODIFICATION</t>
  </si>
  <si>
    <t>ADD PROJECT TO STIP; NEW</t>
  </si>
  <si>
    <t>N/A</t>
  </si>
  <si>
    <t>Statewide</t>
  </si>
  <si>
    <t>KYTC</t>
  </si>
  <si>
    <t>Statewide survey of KYTC ROW for Pollinator Habitat</t>
  </si>
  <si>
    <t>Kentucky currently has two pollinator species of concern, the Rusty Patch Bumblebee (listed as endangered) and the Monarch Butterfly (listing decision to be made in June 2019). KYTC maintains thousands of acres of ROW but a systematic survey of existing pollinator habitat has not been conducted. By identifying existing pollinator habitat KYTC could better manage and enhance existing pollinator resources and receive credit from USFWS to offset impacts of new road construction on pollinators and their habitat.</t>
  </si>
  <si>
    <t>N</t>
  </si>
  <si>
    <t>Development of Pollinator Plots and travel corridors</t>
  </si>
  <si>
    <t>Kentucky currently has two pollinator species of concern, the Rusty Patch Bumblebee (listed as endangered) and the Monarch Butterfly (listing decision to be made in June 2019). USFWS has been working with KYTC and FHWA to develop a Pollinator Conservation Strategy in which KYTC would receive credit for creation of pollinator habitat and travel corridors. In turn, these credits would be used to offset impacts to pollinators and their habitat from new road construction or maintenance activities. Current estimates indicate that KYTC/FHWA would realize savings of approximately 2.5M/year through implementation of the Pollinator Conservation Strategy by avoiding costly mitigation fees.</t>
  </si>
  <si>
    <t>Environmental Mitigation</t>
  </si>
  <si>
    <t>KYTC MS4 Stormwater Permit</t>
  </si>
  <si>
    <t xml:space="preserve">KYTC is mandated by the US Environmental Protection Agency to comply with the Clean Water Act Municipal Separate Storm Sewer System (MS4) program via a permit. The permit regulates water pollution due to highway runoff. New permit requirements will necessitate modifying the KYTC MS4 Manual and providing training for KYTC staff. The permit also requires a Public Education measure, which includes a Media Outreach Program. KYTC contracts with the Kentucky Broadcasters Association to air radio and television spots to educate the public on water pollution runoff. </t>
  </si>
  <si>
    <t>ADD PROJECT TO STIP; THIS PROJECT WILL BE A DESIGN-BUILD PROJECT; BREAKOUT FROM ZVARIOUS PROJECT 99-195.15; NEW</t>
  </si>
  <si>
    <t>3-67.00</t>
  </si>
  <si>
    <t>Simpson</t>
  </si>
  <si>
    <t>Reconstruction of the existing Simpson County I-65 Welcome Center between Northbound Mile Marker 0.1 and Mile Marker 0.6.</t>
  </si>
  <si>
    <t>11-58.00</t>
  </si>
  <si>
    <t>Whitley</t>
  </si>
  <si>
    <t>Reconstruction of the existing Whitley County I-75 Welcome Center between Northbound Mile Marker 1.4 to Mile Marker 2.0.</t>
  </si>
  <si>
    <t>Reconstruction</t>
  </si>
  <si>
    <t>12-3008</t>
  </si>
  <si>
    <t>TIP FY 18-21, AMENDMENT#12; ADD PROJECT TO STIP; NEW</t>
  </si>
  <si>
    <t>Greenup</t>
  </si>
  <si>
    <t xml:space="preserve">Restoration of Historic Scale House adjacent to McConnell House Tourist Center.  </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</si>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</sst>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5" x14ac:knownFonts="1">
    <font>
      <sz val="11"/>
      <color theme="1"/>
      <name val="Calibri"/>
      <family val="2"/>
      <scheme val="minor"/>
    </font>
    <font>
      <sz val="12"/>
      <color theme="1"/>
      <name val="Calibri"/>
      <family val="2"/>
      <scheme val="minor"/>
    </font>
    <font>
      <sz val="10"/>
      <name val="Arial"/>
      <family val="2"/>
    </font>
    <font>
      <b/>
      <sz val="11"/>
      <color theme="0"/>
      <name val="Arial"/>
      <family val="2"/>
    </font>
    <font>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44" fontId="4" fillId="0" borderId="0" applyFont="0" applyFill="0" applyBorder="0" applyAlignment="0" applyProtection="0"/>
  </cellStyleXfs>
  <cellXfs count="24">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1" fillId="0" borderId="1" xfId="0" applyFont="1" applyFill="1" applyBorder="1" applyAlignment="1">
      <alignment horizontal="center" vertical="top"/>
    </xf>
    <xf numFmtId="0" fontId="3" fillId="2" borderId="1" xfId="1"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Border="1" applyAlignment="1">
      <alignment vertical="top" wrapText="1"/>
    </xf>
    <xf numFmtId="164" fontId="1" fillId="0" borderId="0" xfId="0" applyNumberFormat="1" applyFont="1" applyBorder="1" applyAlignment="1">
      <alignment vertical="top"/>
    </xf>
    <xf numFmtId="0" fontId="1" fillId="0" borderId="0" xfId="0" applyFont="1" applyBorder="1" applyAlignment="1">
      <alignment horizontal="center" vertical="top"/>
    </xf>
    <xf numFmtId="0" fontId="1" fillId="0" borderId="1" xfId="0" applyFont="1" applyFill="1" applyBorder="1" applyAlignment="1">
      <alignment vertical="top"/>
    </xf>
    <xf numFmtId="49" fontId="1" fillId="0" borderId="1" xfId="0" applyNumberFormat="1" applyFont="1" applyBorder="1" applyAlignment="1">
      <alignment vertical="top"/>
    </xf>
    <xf numFmtId="0" fontId="1" fillId="3" borderId="1" xfId="0" applyFont="1" applyFill="1" applyBorder="1" applyAlignment="1">
      <alignment vertical="top"/>
    </xf>
    <xf numFmtId="0" fontId="1" fillId="3" borderId="1" xfId="0" applyFont="1" applyFill="1" applyBorder="1" applyAlignment="1">
      <alignment vertical="top" wrapText="1"/>
    </xf>
    <xf numFmtId="0" fontId="1" fillId="3" borderId="1" xfId="0" applyFont="1" applyFill="1" applyBorder="1" applyAlignment="1">
      <alignment horizontal="center" vertical="top"/>
    </xf>
    <xf numFmtId="164" fontId="1" fillId="3" borderId="1" xfId="0" applyNumberFormat="1" applyFont="1" applyFill="1" applyBorder="1" applyAlignment="1">
      <alignment vertical="top"/>
    </xf>
    <xf numFmtId="0" fontId="1" fillId="3" borderId="0" xfId="0" applyFont="1" applyFill="1" applyBorder="1" applyAlignment="1">
      <alignment vertical="top"/>
    </xf>
    <xf numFmtId="14" fontId="1" fillId="3" borderId="1" xfId="0" applyNumberFormat="1" applyFont="1" applyFill="1" applyBorder="1" applyAlignment="1">
      <alignment horizontal="center" vertical="top"/>
    </xf>
    <xf numFmtId="0" fontId="0" fillId="3" borderId="0" xfId="0" applyFill="1" applyAlignment="1">
      <alignment vertical="top" wrapText="1"/>
    </xf>
    <xf numFmtId="0" fontId="0" fillId="3" borderId="1" xfId="0" applyFill="1" applyBorder="1" applyAlignment="1">
      <alignment wrapText="1"/>
    </xf>
    <xf numFmtId="44" fontId="1" fillId="0" borderId="1" xfId="2" applyFont="1" applyBorder="1" applyAlignment="1">
      <alignment vertical="top"/>
    </xf>
    <xf numFmtId="44" fontId="1" fillId="3" borderId="1" xfId="2" applyFont="1" applyFill="1" applyBorder="1" applyAlignment="1">
      <alignment vertical="top"/>
    </xf>
  </cellXfs>
  <cellStyles count="3">
    <cellStyle name="Currency"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tabSelected="1" zoomScale="70" zoomScaleNormal="70" workbookViewId="0">
      <pane ySplit="1" topLeftCell="A2" activePane="bottomLeft" state="frozen"/>
      <selection pane="bottomLeft" activeCell="B3" sqref="B3"/>
    </sheetView>
  </sheetViews>
  <sheetFormatPr defaultColWidth="8.85546875" defaultRowHeight="15.75" x14ac:dyDescent="0.25"/>
  <cols>
    <col min="1" max="1" width="18.28515625" style="8" customWidth="1"/>
    <col min="2" max="2" width="14.5703125" style="8" customWidth="1"/>
    <col min="3" max="3" width="13.140625" style="8" customWidth="1"/>
    <col min="4" max="4" width="23.140625" style="8" customWidth="1"/>
    <col min="5" max="5" width="10.85546875" style="8" customWidth="1"/>
    <col min="6" max="6" width="13" style="8" customWidth="1"/>
    <col min="7" max="7" width="11.140625" style="8" customWidth="1"/>
    <col min="8" max="8" width="13.85546875" style="8" bestFit="1" customWidth="1"/>
    <col min="9" max="9" width="22.5703125" style="9" customWidth="1"/>
    <col min="10" max="10" width="26.42578125" style="9" customWidth="1"/>
    <col min="11" max="11" width="50.7109375" style="9" customWidth="1"/>
    <col min="12" max="12" width="7.42578125" style="11" customWidth="1"/>
    <col min="13" max="13" width="16.85546875" style="8" bestFit="1" customWidth="1"/>
    <col min="14" max="14" width="15.42578125" style="8" customWidth="1"/>
    <col min="15" max="15" width="15" style="8" bestFit="1" customWidth="1"/>
    <col min="16" max="16" width="16.28515625" style="9" customWidth="1"/>
    <col min="17" max="17" width="14.85546875" style="8" customWidth="1"/>
    <col min="18" max="18" width="16.5703125" style="8" customWidth="1"/>
    <col min="19" max="19" width="16" style="8" customWidth="1"/>
    <col min="20" max="20" width="16.5703125" style="8" customWidth="1"/>
    <col min="21" max="21" width="18.42578125" style="8" customWidth="1"/>
    <col min="22" max="22" width="18.5703125" style="8" customWidth="1"/>
    <col min="23" max="23" width="15.85546875" style="8" customWidth="1"/>
    <col min="24" max="16384" width="8.85546875" style="8"/>
  </cols>
  <sheetData>
    <row r="1" spans="1:23" s="7" customFormat="1" ht="105" x14ac:dyDescent="0.25">
      <c r="A1" s="6" t="s">
        <v>65</v>
      </c>
      <c r="B1" s="6" t="s">
        <v>66</v>
      </c>
      <c r="C1" s="6" t="s">
        <v>67</v>
      </c>
      <c r="D1" s="6" t="s">
        <v>68</v>
      </c>
      <c r="E1" s="6" t="s">
        <v>69</v>
      </c>
      <c r="F1" s="6" t="s">
        <v>70</v>
      </c>
      <c r="G1" s="6" t="s">
        <v>71</v>
      </c>
      <c r="H1" s="6" t="s">
        <v>0</v>
      </c>
      <c r="I1" s="6" t="s">
        <v>32</v>
      </c>
      <c r="J1" s="6" t="s">
        <v>1</v>
      </c>
      <c r="K1" s="6" t="s">
        <v>2</v>
      </c>
      <c r="L1" s="6" t="s">
        <v>7</v>
      </c>
      <c r="M1" s="6" t="s">
        <v>34</v>
      </c>
      <c r="N1" s="6" t="s">
        <v>8</v>
      </c>
      <c r="O1" s="6" t="s">
        <v>33</v>
      </c>
      <c r="P1" s="6" t="s">
        <v>23</v>
      </c>
      <c r="Q1" s="6" t="s">
        <v>72</v>
      </c>
      <c r="R1" s="6" t="s">
        <v>73</v>
      </c>
      <c r="S1" s="6" t="s">
        <v>74</v>
      </c>
      <c r="T1" s="6" t="s">
        <v>75</v>
      </c>
      <c r="U1" s="6" t="s">
        <v>76</v>
      </c>
      <c r="V1" s="6" t="s">
        <v>77</v>
      </c>
      <c r="W1" s="6" t="s">
        <v>78</v>
      </c>
    </row>
    <row r="2" spans="1:23" ht="47.25" x14ac:dyDescent="0.25">
      <c r="A2" s="1"/>
      <c r="B2" s="1"/>
      <c r="C2" s="1"/>
      <c r="D2" s="1"/>
      <c r="E2" s="1"/>
      <c r="F2" s="1"/>
      <c r="G2" s="1"/>
      <c r="H2" s="1" t="s">
        <v>35</v>
      </c>
      <c r="I2" s="2" t="s">
        <v>36</v>
      </c>
      <c r="J2" s="2" t="s">
        <v>37</v>
      </c>
      <c r="K2" s="2" t="s">
        <v>38</v>
      </c>
      <c r="L2" s="5" t="s">
        <v>21</v>
      </c>
      <c r="M2" s="4">
        <v>436000</v>
      </c>
      <c r="N2" s="4">
        <f>M2*0.1</f>
        <v>43600</v>
      </c>
      <c r="O2" s="4">
        <f t="shared" ref="O2" si="0">SUM(M2:N2)</f>
        <v>479600</v>
      </c>
      <c r="P2" s="2" t="s">
        <v>39</v>
      </c>
      <c r="Q2" s="1"/>
      <c r="R2" s="22"/>
      <c r="S2" s="22"/>
      <c r="T2" s="22">
        <f>R2+S2</f>
        <v>0</v>
      </c>
      <c r="U2" s="1"/>
      <c r="V2" s="1"/>
      <c r="W2" s="1"/>
    </row>
    <row r="3" spans="1:23" ht="63" x14ac:dyDescent="0.25">
      <c r="A3" s="1"/>
      <c r="B3" s="1"/>
      <c r="C3" s="1"/>
      <c r="D3" s="1"/>
      <c r="E3" s="1"/>
      <c r="F3" s="1"/>
      <c r="G3" s="1"/>
      <c r="H3" s="1" t="s">
        <v>5</v>
      </c>
      <c r="I3" s="2" t="s">
        <v>4</v>
      </c>
      <c r="J3" s="2" t="s">
        <v>10</v>
      </c>
      <c r="K3" s="2" t="s">
        <v>31</v>
      </c>
      <c r="L3" s="3" t="s">
        <v>21</v>
      </c>
      <c r="M3" s="4">
        <v>1964855</v>
      </c>
      <c r="N3" s="4">
        <f t="shared" ref="N3:N22" si="1">M3*0.1</f>
        <v>196485.5</v>
      </c>
      <c r="O3" s="4">
        <f t="shared" ref="O3:O12" si="2">SUM(M3:N3)</f>
        <v>2161340.5</v>
      </c>
      <c r="P3" s="2" t="s">
        <v>25</v>
      </c>
      <c r="Q3" s="1"/>
      <c r="R3" s="22"/>
      <c r="S3" s="22"/>
      <c r="T3" s="22">
        <f t="shared" ref="T3:T23" si="3">R3+S3</f>
        <v>0</v>
      </c>
      <c r="U3" s="1"/>
      <c r="V3" s="1"/>
      <c r="W3" s="1"/>
    </row>
    <row r="4" spans="1:23" s="18" customFormat="1" ht="71.25" customHeight="1" x14ac:dyDescent="0.25">
      <c r="A4" s="15" t="s">
        <v>80</v>
      </c>
      <c r="B4" s="16">
        <v>2018.1510000000001</v>
      </c>
      <c r="C4" s="19">
        <v>43815</v>
      </c>
      <c r="D4" s="15" t="s">
        <v>102</v>
      </c>
      <c r="E4" s="14"/>
      <c r="F4" s="14"/>
      <c r="G4" s="14"/>
      <c r="H4" s="14" t="s">
        <v>103</v>
      </c>
      <c r="I4" s="15"/>
      <c r="J4" s="15"/>
      <c r="K4" s="15" t="s">
        <v>104</v>
      </c>
      <c r="L4" s="16" t="s">
        <v>105</v>
      </c>
      <c r="M4" s="17">
        <f>N4+O4</f>
        <v>20000</v>
      </c>
      <c r="N4" s="17">
        <v>4000</v>
      </c>
      <c r="O4" s="17">
        <v>16000</v>
      </c>
      <c r="P4" s="15" t="s">
        <v>39</v>
      </c>
      <c r="Q4" s="14"/>
      <c r="R4" s="23"/>
      <c r="S4" s="23"/>
      <c r="T4" s="23">
        <f>R4+S4</f>
        <v>0</v>
      </c>
      <c r="U4" s="14"/>
      <c r="V4" s="14"/>
      <c r="W4" s="14"/>
    </row>
    <row r="5" spans="1:23" s="18" customFormat="1" ht="71.25" customHeight="1" x14ac:dyDescent="0.25">
      <c r="A5" s="15" t="s">
        <v>80</v>
      </c>
      <c r="B5" s="16">
        <v>2018.1510000000001</v>
      </c>
      <c r="C5" s="19">
        <v>43815</v>
      </c>
      <c r="D5" s="15" t="s">
        <v>102</v>
      </c>
      <c r="E5" s="14"/>
      <c r="F5" s="14"/>
      <c r="G5" s="14"/>
      <c r="H5" s="14" t="s">
        <v>103</v>
      </c>
      <c r="I5" s="15"/>
      <c r="J5" s="15"/>
      <c r="K5" s="15" t="s">
        <v>104</v>
      </c>
      <c r="L5" s="16" t="s">
        <v>21</v>
      </c>
      <c r="M5" s="17">
        <f>N5+O5</f>
        <v>80000</v>
      </c>
      <c r="N5" s="17">
        <v>16000</v>
      </c>
      <c r="O5" s="17">
        <v>64000</v>
      </c>
      <c r="P5" s="15" t="s">
        <v>39</v>
      </c>
      <c r="Q5" s="14"/>
      <c r="R5" s="23"/>
      <c r="S5" s="23"/>
      <c r="T5" s="23">
        <f>R5+S5</f>
        <v>0</v>
      </c>
      <c r="U5" s="14"/>
      <c r="V5" s="14"/>
      <c r="W5" s="14"/>
    </row>
    <row r="6" spans="1:23" ht="47.25" x14ac:dyDescent="0.25">
      <c r="A6" s="1"/>
      <c r="B6" s="1"/>
      <c r="C6" s="1"/>
      <c r="D6" s="1"/>
      <c r="E6" s="1"/>
      <c r="F6" s="1"/>
      <c r="G6" s="1"/>
      <c r="H6" s="1" t="s">
        <v>3</v>
      </c>
      <c r="I6" s="2" t="s">
        <v>6</v>
      </c>
      <c r="J6" s="2" t="s">
        <v>16</v>
      </c>
      <c r="K6" s="2" t="s">
        <v>18</v>
      </c>
      <c r="L6" s="3" t="s">
        <v>20</v>
      </c>
      <c r="M6" s="4">
        <v>8000</v>
      </c>
      <c r="N6" s="4">
        <f t="shared" si="1"/>
        <v>800</v>
      </c>
      <c r="O6" s="4">
        <f t="shared" si="2"/>
        <v>8800</v>
      </c>
      <c r="P6" s="2" t="s">
        <v>26</v>
      </c>
      <c r="Q6" s="1"/>
      <c r="R6" s="22"/>
      <c r="S6" s="22"/>
      <c r="T6" s="22">
        <f t="shared" si="3"/>
        <v>0</v>
      </c>
      <c r="U6" s="1"/>
      <c r="V6" s="1"/>
      <c r="W6" s="1"/>
    </row>
    <row r="7" spans="1:23" ht="47.25" x14ac:dyDescent="0.25">
      <c r="A7" s="1"/>
      <c r="B7" s="1"/>
      <c r="C7" s="1"/>
      <c r="D7" s="1"/>
      <c r="E7" s="1"/>
      <c r="F7" s="1"/>
      <c r="G7" s="1"/>
      <c r="H7" s="1" t="s">
        <v>3</v>
      </c>
      <c r="I7" s="2" t="s">
        <v>6</v>
      </c>
      <c r="J7" s="2" t="s">
        <v>16</v>
      </c>
      <c r="K7" s="2" t="s">
        <v>19</v>
      </c>
      <c r="L7" s="3" t="s">
        <v>22</v>
      </c>
      <c r="M7" s="4">
        <v>4000</v>
      </c>
      <c r="N7" s="4">
        <f t="shared" si="1"/>
        <v>400</v>
      </c>
      <c r="O7" s="4">
        <f t="shared" si="2"/>
        <v>4400</v>
      </c>
      <c r="P7" s="2" t="s">
        <v>26</v>
      </c>
      <c r="Q7" s="1"/>
      <c r="R7" s="22"/>
      <c r="S7" s="22"/>
      <c r="T7" s="22">
        <f t="shared" si="3"/>
        <v>0</v>
      </c>
      <c r="U7" s="1"/>
      <c r="V7" s="1"/>
      <c r="W7" s="1"/>
    </row>
    <row r="8" spans="1:23" ht="47.25" x14ac:dyDescent="0.25">
      <c r="A8" s="1"/>
      <c r="B8" s="1"/>
      <c r="C8" s="1"/>
      <c r="D8" s="1"/>
      <c r="E8" s="1"/>
      <c r="F8" s="1"/>
      <c r="G8" s="1"/>
      <c r="H8" s="1" t="s">
        <v>3</v>
      </c>
      <c r="I8" s="2" t="s">
        <v>6</v>
      </c>
      <c r="J8" s="2" t="s">
        <v>16</v>
      </c>
      <c r="K8" s="2" t="s">
        <v>17</v>
      </c>
      <c r="L8" s="3" t="s">
        <v>21</v>
      </c>
      <c r="M8" s="4">
        <v>620634</v>
      </c>
      <c r="N8" s="4">
        <f t="shared" si="1"/>
        <v>62063.4</v>
      </c>
      <c r="O8" s="4">
        <f t="shared" si="2"/>
        <v>682697.4</v>
      </c>
      <c r="P8" s="2" t="s">
        <v>26</v>
      </c>
      <c r="Q8" s="1"/>
      <c r="R8" s="22"/>
      <c r="S8" s="22"/>
      <c r="T8" s="22">
        <f t="shared" si="3"/>
        <v>0</v>
      </c>
      <c r="U8" s="1"/>
      <c r="V8" s="1"/>
      <c r="W8" s="1"/>
    </row>
    <row r="9" spans="1:23" ht="63" x14ac:dyDescent="0.25">
      <c r="A9" s="1"/>
      <c r="B9" s="1"/>
      <c r="C9" s="1"/>
      <c r="D9" s="1"/>
      <c r="E9" s="1"/>
      <c r="F9" s="1"/>
      <c r="G9" s="13" t="s">
        <v>79</v>
      </c>
      <c r="H9" s="1" t="s">
        <v>3</v>
      </c>
      <c r="I9" s="2" t="s">
        <v>6</v>
      </c>
      <c r="J9" s="2" t="s">
        <v>14</v>
      </c>
      <c r="K9" s="2" t="s">
        <v>15</v>
      </c>
      <c r="L9" s="3" t="s">
        <v>21</v>
      </c>
      <c r="M9" s="4">
        <v>768850</v>
      </c>
      <c r="N9" s="4">
        <f t="shared" si="1"/>
        <v>76885</v>
      </c>
      <c r="O9" s="4">
        <f t="shared" si="2"/>
        <v>845735</v>
      </c>
      <c r="P9" s="2" t="s">
        <v>24</v>
      </c>
      <c r="Q9" s="1"/>
      <c r="R9" s="22"/>
      <c r="S9" s="22"/>
      <c r="T9" s="22">
        <f t="shared" si="3"/>
        <v>0</v>
      </c>
      <c r="U9" s="1"/>
      <c r="V9" s="1"/>
      <c r="W9" s="1"/>
    </row>
    <row r="10" spans="1:23" ht="47.25" x14ac:dyDescent="0.25">
      <c r="A10" s="1"/>
      <c r="B10" s="1"/>
      <c r="C10" s="1"/>
      <c r="D10" s="12"/>
      <c r="E10" s="1"/>
      <c r="F10" s="1"/>
      <c r="G10" s="13"/>
      <c r="H10" s="1" t="s">
        <v>40</v>
      </c>
      <c r="I10" s="2" t="s">
        <v>41</v>
      </c>
      <c r="J10" s="2" t="s">
        <v>42</v>
      </c>
      <c r="K10" s="2" t="s">
        <v>43</v>
      </c>
      <c r="L10" s="5" t="s">
        <v>21</v>
      </c>
      <c r="M10" s="4">
        <v>119300</v>
      </c>
      <c r="N10" s="4">
        <f t="shared" si="1"/>
        <v>11930</v>
      </c>
      <c r="O10" s="4">
        <f t="shared" ref="O10" si="4">SUM(M10:N10)</f>
        <v>131230</v>
      </c>
      <c r="P10" s="2" t="s">
        <v>25</v>
      </c>
      <c r="Q10" s="1"/>
      <c r="R10" s="22"/>
      <c r="S10" s="22"/>
      <c r="T10" s="22">
        <f t="shared" si="3"/>
        <v>0</v>
      </c>
      <c r="U10" s="1"/>
      <c r="V10" s="1"/>
      <c r="W10" s="1"/>
    </row>
    <row r="11" spans="1:23" ht="94.5" x14ac:dyDescent="0.25">
      <c r="A11" s="1"/>
      <c r="B11" s="1"/>
      <c r="C11" s="1"/>
      <c r="D11" s="1"/>
      <c r="E11" s="1"/>
      <c r="F11" s="1"/>
      <c r="G11" s="13"/>
      <c r="H11" s="1" t="s">
        <v>11</v>
      </c>
      <c r="I11" s="2" t="s">
        <v>9</v>
      </c>
      <c r="J11" s="2" t="s">
        <v>12</v>
      </c>
      <c r="K11" s="2" t="s">
        <v>13</v>
      </c>
      <c r="L11" s="3" t="s">
        <v>21</v>
      </c>
      <c r="M11" s="4">
        <v>607200</v>
      </c>
      <c r="N11" s="4">
        <f t="shared" si="1"/>
        <v>60720</v>
      </c>
      <c r="O11" s="4">
        <f t="shared" si="2"/>
        <v>667920</v>
      </c>
      <c r="P11" s="2" t="s">
        <v>24</v>
      </c>
      <c r="Q11" s="1"/>
      <c r="R11" s="22"/>
      <c r="S11" s="22"/>
      <c r="T11" s="22">
        <f t="shared" si="3"/>
        <v>0</v>
      </c>
      <c r="U11" s="1"/>
      <c r="V11" s="1"/>
      <c r="W11" s="1"/>
    </row>
    <row r="12" spans="1:23" ht="47.25" x14ac:dyDescent="0.25">
      <c r="A12" s="1"/>
      <c r="B12" s="1"/>
      <c r="C12" s="1"/>
      <c r="D12" s="1"/>
      <c r="E12" s="1"/>
      <c r="F12" s="1"/>
      <c r="G12" s="13"/>
      <c r="H12" s="1" t="s">
        <v>27</v>
      </c>
      <c r="I12" s="2" t="s">
        <v>28</v>
      </c>
      <c r="J12" s="2" t="s">
        <v>29</v>
      </c>
      <c r="K12" s="2" t="s">
        <v>30</v>
      </c>
      <c r="L12" s="3" t="s">
        <v>21</v>
      </c>
      <c r="M12" s="4">
        <v>4500000</v>
      </c>
      <c r="N12" s="4">
        <f t="shared" si="1"/>
        <v>450000</v>
      </c>
      <c r="O12" s="4">
        <f t="shared" si="2"/>
        <v>4950000</v>
      </c>
      <c r="P12" s="2" t="s">
        <v>24</v>
      </c>
      <c r="Q12" s="1"/>
      <c r="R12" s="22"/>
      <c r="S12" s="22"/>
      <c r="T12" s="22">
        <f t="shared" si="3"/>
        <v>0</v>
      </c>
      <c r="U12" s="1"/>
      <c r="V12" s="1"/>
      <c r="W12" s="1"/>
    </row>
    <row r="13" spans="1:23" ht="63" x14ac:dyDescent="0.25">
      <c r="A13" s="1"/>
      <c r="B13" s="1"/>
      <c r="C13" s="1"/>
      <c r="D13" s="1"/>
      <c r="E13" s="1"/>
      <c r="F13" s="1"/>
      <c r="G13" s="13" t="s">
        <v>101</v>
      </c>
      <c r="H13" s="1" t="s">
        <v>44</v>
      </c>
      <c r="I13" s="2" t="s">
        <v>45</v>
      </c>
      <c r="J13" s="2" t="s">
        <v>46</v>
      </c>
      <c r="K13" s="2" t="s">
        <v>47</v>
      </c>
      <c r="L13" s="5" t="s">
        <v>21</v>
      </c>
      <c r="M13" s="4">
        <v>274000</v>
      </c>
      <c r="N13" s="4">
        <f t="shared" si="1"/>
        <v>27400</v>
      </c>
      <c r="O13" s="4">
        <f t="shared" ref="O13:O22" si="5">SUM(M13:N13)</f>
        <v>301400</v>
      </c>
      <c r="P13" s="2" t="s">
        <v>25</v>
      </c>
      <c r="Q13" s="1"/>
      <c r="R13" s="22"/>
      <c r="S13" s="22"/>
      <c r="T13" s="22">
        <f t="shared" si="3"/>
        <v>0</v>
      </c>
      <c r="U13" s="1"/>
      <c r="V13" s="1"/>
      <c r="W13" s="1"/>
    </row>
    <row r="14" spans="1:23" ht="63" x14ac:dyDescent="0.25">
      <c r="A14" s="1"/>
      <c r="B14" s="1"/>
      <c r="C14" s="1"/>
      <c r="D14" s="1"/>
      <c r="E14" s="1"/>
      <c r="F14" s="1"/>
      <c r="G14" s="13"/>
      <c r="H14" s="1" t="s">
        <v>48</v>
      </c>
      <c r="I14" s="2" t="s">
        <v>49</v>
      </c>
      <c r="J14" s="2" t="s">
        <v>50</v>
      </c>
      <c r="K14" s="2" t="s">
        <v>51</v>
      </c>
      <c r="L14" s="5" t="s">
        <v>21</v>
      </c>
      <c r="M14" s="4">
        <v>477040</v>
      </c>
      <c r="N14" s="4">
        <f t="shared" si="1"/>
        <v>47704</v>
      </c>
      <c r="O14" s="4">
        <f t="shared" si="5"/>
        <v>524744</v>
      </c>
      <c r="P14" s="2" t="s">
        <v>24</v>
      </c>
      <c r="Q14" s="1"/>
      <c r="R14" s="22"/>
      <c r="S14" s="22"/>
      <c r="T14" s="22">
        <f t="shared" si="3"/>
        <v>0</v>
      </c>
      <c r="U14" s="1"/>
      <c r="V14" s="1"/>
      <c r="W14" s="1"/>
    </row>
    <row r="15" spans="1:23" s="18" customFormat="1" ht="129.75" customHeight="1" x14ac:dyDescent="0.25">
      <c r="A15" s="15" t="s">
        <v>80</v>
      </c>
      <c r="B15" s="16">
        <v>2018.098</v>
      </c>
      <c r="C15" s="19">
        <v>43655</v>
      </c>
      <c r="D15" s="15" t="s">
        <v>93</v>
      </c>
      <c r="E15" s="14"/>
      <c r="F15" s="14"/>
      <c r="G15" s="14" t="s">
        <v>94</v>
      </c>
      <c r="H15" s="14" t="s">
        <v>95</v>
      </c>
      <c r="I15" s="15"/>
      <c r="J15" s="15"/>
      <c r="K15" s="15" t="s">
        <v>96</v>
      </c>
      <c r="L15" s="16" t="s">
        <v>21</v>
      </c>
      <c r="M15" s="17">
        <v>5275000</v>
      </c>
      <c r="N15" s="17">
        <v>1055000</v>
      </c>
      <c r="O15" s="17">
        <v>4220000</v>
      </c>
      <c r="P15" s="15" t="s">
        <v>100</v>
      </c>
      <c r="Q15" s="14"/>
      <c r="R15" s="23"/>
      <c r="S15" s="23"/>
      <c r="T15" s="23">
        <f t="shared" si="3"/>
        <v>0</v>
      </c>
      <c r="U15" s="14"/>
      <c r="V15" s="14"/>
      <c r="W15" s="14"/>
    </row>
    <row r="16" spans="1:23" s="18" customFormat="1" ht="186.75" customHeight="1" x14ac:dyDescent="0.25">
      <c r="A16" s="15" t="s">
        <v>80</v>
      </c>
      <c r="B16" s="16">
        <v>2018.0940000000001</v>
      </c>
      <c r="C16" s="19">
        <v>43647</v>
      </c>
      <c r="D16" s="15" t="s">
        <v>81</v>
      </c>
      <c r="E16" s="14"/>
      <c r="F16" s="14"/>
      <c r="G16" s="14" t="s">
        <v>82</v>
      </c>
      <c r="H16" s="14" t="s">
        <v>83</v>
      </c>
      <c r="I16" s="15" t="s">
        <v>84</v>
      </c>
      <c r="J16" s="15" t="s">
        <v>85</v>
      </c>
      <c r="K16" s="20" t="s">
        <v>86</v>
      </c>
      <c r="L16" s="16" t="s">
        <v>87</v>
      </c>
      <c r="M16" s="17">
        <v>600000</v>
      </c>
      <c r="N16" s="17">
        <v>120000</v>
      </c>
      <c r="O16" s="17">
        <v>480000</v>
      </c>
      <c r="P16" s="15" t="s">
        <v>90</v>
      </c>
      <c r="Q16" s="14"/>
      <c r="R16" s="23"/>
      <c r="S16" s="23"/>
      <c r="T16" s="23">
        <f t="shared" si="3"/>
        <v>0</v>
      </c>
      <c r="U16" s="14"/>
      <c r="V16" s="14"/>
      <c r="W16" s="14"/>
    </row>
    <row r="17" spans="1:23" s="18" customFormat="1" ht="216.75" customHeight="1" x14ac:dyDescent="0.25">
      <c r="A17" s="15" t="s">
        <v>80</v>
      </c>
      <c r="B17" s="16">
        <v>2018.0940000000001</v>
      </c>
      <c r="C17" s="19">
        <v>43647</v>
      </c>
      <c r="D17" s="15" t="s">
        <v>81</v>
      </c>
      <c r="E17" s="14"/>
      <c r="F17" s="14"/>
      <c r="G17" s="14" t="s">
        <v>82</v>
      </c>
      <c r="H17" s="14" t="s">
        <v>83</v>
      </c>
      <c r="I17" s="15" t="s">
        <v>84</v>
      </c>
      <c r="J17" s="15" t="s">
        <v>88</v>
      </c>
      <c r="K17" s="21" t="s">
        <v>89</v>
      </c>
      <c r="L17" s="16" t="s">
        <v>87</v>
      </c>
      <c r="M17" s="17">
        <v>1000000</v>
      </c>
      <c r="N17" s="17">
        <v>200000</v>
      </c>
      <c r="O17" s="17">
        <v>800000</v>
      </c>
      <c r="P17" s="15" t="s">
        <v>90</v>
      </c>
      <c r="Q17" s="14"/>
      <c r="R17" s="23"/>
      <c r="S17" s="23"/>
      <c r="T17" s="23">
        <f t="shared" si="3"/>
        <v>0</v>
      </c>
      <c r="U17" s="14"/>
      <c r="V17" s="14"/>
      <c r="W17" s="14"/>
    </row>
    <row r="18" spans="1:23" s="18" customFormat="1" ht="216.75" customHeight="1" x14ac:dyDescent="0.25">
      <c r="A18" s="15" t="s">
        <v>80</v>
      </c>
      <c r="B18" s="16">
        <v>2018.0940000000001</v>
      </c>
      <c r="C18" s="19">
        <v>43647</v>
      </c>
      <c r="D18" s="15" t="s">
        <v>81</v>
      </c>
      <c r="E18" s="14"/>
      <c r="F18" s="14"/>
      <c r="G18" s="14" t="s">
        <v>82</v>
      </c>
      <c r="H18" s="14" t="s">
        <v>83</v>
      </c>
      <c r="I18" s="15" t="s">
        <v>84</v>
      </c>
      <c r="J18" s="15" t="s">
        <v>91</v>
      </c>
      <c r="K18" s="20" t="s">
        <v>92</v>
      </c>
      <c r="L18" s="16" t="s">
        <v>87</v>
      </c>
      <c r="M18" s="17">
        <v>500000</v>
      </c>
      <c r="N18" s="17">
        <v>100000</v>
      </c>
      <c r="O18" s="17">
        <v>400000</v>
      </c>
      <c r="P18" s="15" t="s">
        <v>90</v>
      </c>
      <c r="Q18" s="14"/>
      <c r="R18" s="23"/>
      <c r="S18" s="23"/>
      <c r="T18" s="23">
        <f t="shared" si="3"/>
        <v>0</v>
      </c>
      <c r="U18" s="14"/>
      <c r="V18" s="14"/>
      <c r="W18" s="14"/>
    </row>
    <row r="19" spans="1:23" ht="63" x14ac:dyDescent="0.25">
      <c r="A19" s="1"/>
      <c r="B19" s="1"/>
      <c r="C19" s="1"/>
      <c r="D19" s="1"/>
      <c r="E19" s="1"/>
      <c r="F19" s="1"/>
      <c r="G19" s="1"/>
      <c r="H19" s="1" t="s">
        <v>52</v>
      </c>
      <c r="I19" s="2" t="s">
        <v>53</v>
      </c>
      <c r="J19" s="2" t="s">
        <v>54</v>
      </c>
      <c r="K19" s="2" t="s">
        <v>55</v>
      </c>
      <c r="L19" s="5" t="s">
        <v>21</v>
      </c>
      <c r="M19" s="4">
        <v>268488</v>
      </c>
      <c r="N19" s="4">
        <f t="shared" si="1"/>
        <v>26848.800000000003</v>
      </c>
      <c r="O19" s="4">
        <f t="shared" si="5"/>
        <v>295336.8</v>
      </c>
      <c r="P19" s="2" t="s">
        <v>56</v>
      </c>
      <c r="Q19" s="1"/>
      <c r="R19" s="22"/>
      <c r="S19" s="22"/>
      <c r="T19" s="22">
        <f t="shared" si="3"/>
        <v>0</v>
      </c>
      <c r="U19" s="1"/>
      <c r="V19" s="1"/>
      <c r="W19" s="1"/>
    </row>
    <row r="20" spans="1:23" ht="31.5" x14ac:dyDescent="0.25">
      <c r="A20" s="1"/>
      <c r="B20" s="1"/>
      <c r="C20" s="1"/>
      <c r="D20" s="1"/>
      <c r="E20" s="1"/>
      <c r="F20" s="1"/>
      <c r="G20" s="1"/>
      <c r="H20" s="1" t="s">
        <v>57</v>
      </c>
      <c r="I20" s="2" t="s">
        <v>58</v>
      </c>
      <c r="J20" s="2" t="s">
        <v>59</v>
      </c>
      <c r="K20" s="2" t="s">
        <v>60</v>
      </c>
      <c r="L20" s="5" t="s">
        <v>22</v>
      </c>
      <c r="M20" s="4">
        <v>8000</v>
      </c>
      <c r="N20" s="4">
        <f t="shared" si="1"/>
        <v>800</v>
      </c>
      <c r="O20" s="4">
        <f t="shared" si="5"/>
        <v>8800</v>
      </c>
      <c r="P20" s="2" t="s">
        <v>25</v>
      </c>
      <c r="Q20" s="1"/>
      <c r="R20" s="22"/>
      <c r="S20" s="22"/>
      <c r="T20" s="22">
        <f t="shared" si="3"/>
        <v>0</v>
      </c>
      <c r="U20" s="1"/>
      <c r="V20" s="1"/>
      <c r="W20" s="1"/>
    </row>
    <row r="21" spans="1:23" ht="31.5" x14ac:dyDescent="0.25">
      <c r="A21" s="1"/>
      <c r="B21" s="1"/>
      <c r="C21" s="1"/>
      <c r="D21" s="1"/>
      <c r="E21" s="1"/>
      <c r="F21" s="1"/>
      <c r="G21" s="1"/>
      <c r="H21" s="1" t="s">
        <v>57</v>
      </c>
      <c r="I21" s="2" t="s">
        <v>58</v>
      </c>
      <c r="J21" s="2" t="s">
        <v>59</v>
      </c>
      <c r="K21" s="2" t="s">
        <v>60</v>
      </c>
      <c r="L21" s="5" t="s">
        <v>21</v>
      </c>
      <c r="M21" s="4">
        <v>426240</v>
      </c>
      <c r="N21" s="4">
        <f t="shared" si="1"/>
        <v>42624</v>
      </c>
      <c r="O21" s="4">
        <f t="shared" si="5"/>
        <v>468864</v>
      </c>
      <c r="P21" s="2" t="s">
        <v>25</v>
      </c>
      <c r="Q21" s="1"/>
      <c r="R21" s="22"/>
      <c r="S21" s="22"/>
      <c r="T21" s="22">
        <f t="shared" si="3"/>
        <v>0</v>
      </c>
      <c r="U21" s="1"/>
      <c r="V21" s="1"/>
      <c r="W21" s="1"/>
    </row>
    <row r="22" spans="1:23" ht="47.25" x14ac:dyDescent="0.25">
      <c r="A22" s="1"/>
      <c r="B22" s="1"/>
      <c r="C22" s="1"/>
      <c r="D22" s="1"/>
      <c r="E22" s="1"/>
      <c r="F22" s="1"/>
      <c r="G22" s="1"/>
      <c r="H22" s="1" t="s">
        <v>61</v>
      </c>
      <c r="I22" s="2" t="s">
        <v>62</v>
      </c>
      <c r="J22" s="2" t="s">
        <v>63</v>
      </c>
      <c r="K22" s="2" t="s">
        <v>64</v>
      </c>
      <c r="L22" s="5" t="s">
        <v>21</v>
      </c>
      <c r="M22" s="4">
        <v>197883</v>
      </c>
      <c r="N22" s="4">
        <f t="shared" si="1"/>
        <v>19788.300000000003</v>
      </c>
      <c r="O22" s="4">
        <f t="shared" si="5"/>
        <v>217671.3</v>
      </c>
      <c r="P22" s="2" t="s">
        <v>25</v>
      </c>
      <c r="Q22" s="1"/>
      <c r="R22" s="22"/>
      <c r="S22" s="22"/>
      <c r="T22" s="22">
        <f t="shared" si="3"/>
        <v>0</v>
      </c>
      <c r="U22" s="1"/>
      <c r="V22" s="1"/>
      <c r="W22" s="1"/>
    </row>
    <row r="23" spans="1:23" s="18" customFormat="1" ht="129.75" customHeight="1" x14ac:dyDescent="0.25">
      <c r="A23" s="15" t="s">
        <v>80</v>
      </c>
      <c r="B23" s="16">
        <v>2018.098</v>
      </c>
      <c r="C23" s="19">
        <v>43655</v>
      </c>
      <c r="D23" s="15" t="s">
        <v>93</v>
      </c>
      <c r="E23" s="14"/>
      <c r="F23" s="14"/>
      <c r="G23" s="14" t="s">
        <v>97</v>
      </c>
      <c r="H23" s="14" t="s">
        <v>98</v>
      </c>
      <c r="I23" s="15"/>
      <c r="J23" s="15"/>
      <c r="K23" s="15" t="s">
        <v>99</v>
      </c>
      <c r="L23" s="16" t="s">
        <v>21</v>
      </c>
      <c r="M23" s="17">
        <v>4700000</v>
      </c>
      <c r="N23" s="17">
        <v>940000</v>
      </c>
      <c r="O23" s="17">
        <v>3760000</v>
      </c>
      <c r="P23" s="15" t="s">
        <v>100</v>
      </c>
      <c r="Q23" s="14"/>
      <c r="R23" s="23"/>
      <c r="S23" s="23"/>
      <c r="T23" s="23">
        <f t="shared" si="3"/>
        <v>0</v>
      </c>
      <c r="U23" s="14"/>
      <c r="V23" s="14"/>
      <c r="W23" s="14"/>
    </row>
    <row r="24" spans="1:23" x14ac:dyDescent="0.25">
      <c r="N24" s="10"/>
      <c r="T24" s="22"/>
    </row>
  </sheetData>
  <sortState ref="H2:O13">
    <sortCondition ref="H2:H13"/>
    <sortCondition ref="J2:J13"/>
    <sortCondition ref="L2:L13" customList="Design,R/W,Utilities,Construction"/>
  </sortState>
  <printOptions horizontalCentered="1"/>
  <pageMargins left="0.2" right="0.2" top="1.25" bottom="0.75" header="0.75" footer="0.3"/>
  <pageSetup scale="75" orientation="landscape" r:id="rId1"/>
  <headerFooter>
    <oddHeader>&amp;C&amp;"-,Bold"&amp;16TRANSPORTATION ENHANCEMENT PROGRAM PROJECTS
AS OF JUNE 2018</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7838B94CA04E4AA4BC0947FD63934A" ma:contentTypeVersion="3" ma:contentTypeDescription="Create a new document." ma:contentTypeScope="" ma:versionID="2f2fc50d4174adadaf85470c4da1a1fe">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B60DE8-1BEC-417A-8C96-EED0431652AA}"/>
</file>

<file path=customXml/itemProps2.xml><?xml version="1.0" encoding="utf-8"?>
<ds:datastoreItem xmlns:ds="http://schemas.openxmlformats.org/officeDocument/2006/customXml" ds:itemID="{8B7BAF20-20AD-4466-A25B-9352CB41FB25}"/>
</file>

<file path=customXml/itemProps3.xml><?xml version="1.0" encoding="utf-8"?>
<ds:datastoreItem xmlns:ds="http://schemas.openxmlformats.org/officeDocument/2006/customXml" ds:itemID="{7A6AF0D3-46C4-4E31-B2F7-5BAEBFED55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vt:lpstr>
      <vt:lpstr>TE!Print_Area</vt:lpstr>
      <vt:lpstr>TE!Print_Titles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Jones</dc:creator>
  <cp:lastModifiedBy>JILL.LAMB</cp:lastModifiedBy>
  <cp:lastPrinted>2018-08-24T16:50:53Z</cp:lastPrinted>
  <dcterms:created xsi:type="dcterms:W3CDTF">2015-05-01T13:58:09Z</dcterms:created>
  <dcterms:modified xsi:type="dcterms:W3CDTF">2019-12-18T14:06:10Z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0x010100BF7838B94CA04E4AA4BC0947FD63934A</vt:lpwstr>
  </property>
</Properties>
</file>