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ProgramManagement\STIP FY 2019-2022\Website\Excel Files for Website\"/>
    </mc:Choice>
  </mc:AlternateContent>
  <bookViews>
    <workbookView xWindow="240" yWindow="150" windowWidth="23010" windowHeight="11820"/>
  </bookViews>
  <sheets>
    <sheet name="CMAQ" sheetId="5" r:id="rId1"/>
  </sheets>
  <definedNames>
    <definedName name="_xlnm._FilterDatabase" localSheetId="0" hidden="1">CMAQ!$H$1:$O$1</definedName>
    <definedName name="_xlnm.Print_Area" localSheetId="0">CMAQ!$H$1:$O$86</definedName>
    <definedName name="_xlnm.Print_Titles" localSheetId="0">CMAQ!$1:$1</definedName>
  </definedNames>
  <calcPr calcId="162913"/>
</workbook>
</file>

<file path=xl/calcChain.xml><?xml version="1.0" encoding="utf-8"?>
<calcChain xmlns="http://schemas.openxmlformats.org/spreadsheetml/2006/main">
  <c r="T50" i="5" l="1"/>
  <c r="M50" i="5"/>
  <c r="M53" i="5"/>
  <c r="T53" i="5"/>
  <c r="M85" i="5" l="1"/>
  <c r="T85" i="5"/>
  <c r="T90" i="5" l="1"/>
  <c r="O90" i="5"/>
  <c r="M14" i="5" l="1"/>
  <c r="T14" i="5"/>
  <c r="T13" i="5" l="1"/>
  <c r="T10" i="5"/>
  <c r="T5" i="5" l="1"/>
  <c r="T44" i="5" l="1"/>
  <c r="M44" i="5"/>
  <c r="O84" i="5" l="1"/>
  <c r="T84" i="5"/>
  <c r="O82" i="5"/>
  <c r="T82" i="5"/>
  <c r="T80" i="5"/>
  <c r="O80" i="5"/>
  <c r="T12" i="5" l="1"/>
  <c r="T9" i="5"/>
  <c r="T31" i="5" l="1"/>
  <c r="M35" i="5" l="1"/>
  <c r="M34" i="5"/>
  <c r="M33" i="5"/>
  <c r="M32" i="5"/>
  <c r="M31" i="5"/>
  <c r="M30" i="5"/>
  <c r="T87" i="5" l="1"/>
  <c r="T22" i="5" l="1"/>
  <c r="T21" i="5"/>
  <c r="T20" i="5"/>
  <c r="T18" i="5"/>
  <c r="T17" i="5"/>
  <c r="T16" i="5"/>
  <c r="T15" i="5"/>
  <c r="T11" i="5"/>
  <c r="T8" i="5"/>
  <c r="T6" i="5"/>
  <c r="T4" i="5"/>
  <c r="T3" i="5"/>
  <c r="T2" i="5"/>
  <c r="T89" i="5"/>
  <c r="T88" i="5"/>
  <c r="T72" i="5"/>
  <c r="T71" i="5"/>
  <c r="T70" i="5"/>
  <c r="T69" i="5"/>
  <c r="T68" i="5"/>
  <c r="T67" i="5"/>
  <c r="T66" i="5"/>
  <c r="T64" i="5"/>
  <c r="T63" i="5"/>
  <c r="T62" i="5"/>
  <c r="T61" i="5"/>
  <c r="T60" i="5"/>
  <c r="T59" i="5"/>
  <c r="T58" i="5"/>
  <c r="T57" i="5"/>
  <c r="T55" i="5"/>
  <c r="T54" i="5"/>
  <c r="T52" i="5"/>
  <c r="T51" i="5"/>
  <c r="T49" i="5"/>
  <c r="T48" i="5"/>
  <c r="T47" i="5"/>
  <c r="T46" i="5"/>
  <c r="T45" i="5"/>
  <c r="T42" i="5"/>
  <c r="T41" i="5"/>
  <c r="T40" i="5"/>
  <c r="T39" i="5"/>
  <c r="T37" i="5"/>
  <c r="T36" i="5"/>
  <c r="T34" i="5"/>
  <c r="T32" i="5"/>
  <c r="T30" i="5"/>
  <c r="T25" i="5"/>
  <c r="T24" i="5"/>
  <c r="T23" i="5"/>
  <c r="T26" i="5"/>
  <c r="T28" i="5" l="1"/>
  <c r="T98" i="5" l="1"/>
  <c r="T97" i="5"/>
  <c r="T96" i="5"/>
  <c r="T56" i="5" l="1"/>
  <c r="T19" i="5"/>
  <c r="T43" i="5" l="1"/>
  <c r="T7" i="5" l="1"/>
  <c r="T83" i="5" l="1"/>
  <c r="T81" i="5"/>
  <c r="T79" i="5"/>
  <c r="T78" i="5"/>
  <c r="T77" i="5"/>
  <c r="T76" i="5"/>
  <c r="T75" i="5"/>
  <c r="T74" i="5"/>
  <c r="T73" i="5"/>
  <c r="T94" i="5"/>
  <c r="T93" i="5"/>
  <c r="T92" i="5"/>
  <c r="T91" i="5"/>
  <c r="T65" i="5" l="1"/>
  <c r="T86" i="5" l="1"/>
  <c r="T38" i="5"/>
  <c r="O83" i="5" l="1"/>
  <c r="O81" i="5"/>
  <c r="O79" i="5"/>
  <c r="T95" i="5" l="1"/>
  <c r="T27" i="5" l="1"/>
  <c r="O89" i="5" l="1"/>
  <c r="O88" i="5"/>
  <c r="O87" i="5"/>
  <c r="N72" i="5" l="1"/>
  <c r="O72" i="5" s="1"/>
  <c r="O16" i="5" l="1"/>
  <c r="N66" i="5" l="1"/>
  <c r="N67" i="5"/>
  <c r="N68" i="5"/>
  <c r="N36" i="5"/>
  <c r="O36" i="5" s="1"/>
  <c r="N37" i="5"/>
  <c r="O37" i="5" s="1"/>
  <c r="N38" i="5"/>
  <c r="O38" i="5" s="1"/>
  <c r="O68" i="5" l="1"/>
  <c r="O67" i="5"/>
  <c r="O66" i="5"/>
  <c r="N59" i="5"/>
  <c r="O59" i="5" s="1"/>
  <c r="N57" i="5"/>
  <c r="O57" i="5" s="1"/>
  <c r="N2" i="5"/>
  <c r="N3" i="5"/>
  <c r="N17" i="5"/>
  <c r="N18" i="5"/>
  <c r="N45" i="5"/>
  <c r="N46" i="5"/>
  <c r="N47" i="5"/>
  <c r="N48" i="5"/>
  <c r="N49" i="5"/>
  <c r="N54" i="5"/>
  <c r="N55" i="5"/>
  <c r="N56" i="5"/>
  <c r="N58" i="5"/>
  <c r="N69" i="5"/>
  <c r="N70" i="5"/>
  <c r="N71" i="5"/>
  <c r="N64" i="5"/>
  <c r="N86" i="5"/>
  <c r="N42" i="5" l="1"/>
  <c r="N39" i="5"/>
  <c r="N40" i="5"/>
  <c r="N41" i="5"/>
  <c r="N27" i="5"/>
  <c r="N28" i="5"/>
  <c r="N26" i="5"/>
  <c r="O17" i="5"/>
  <c r="O18" i="5"/>
  <c r="N15" i="5"/>
  <c r="O3" i="5"/>
  <c r="O2" i="5"/>
  <c r="O26" i="5" l="1"/>
  <c r="O27" i="5"/>
  <c r="O28" i="5"/>
  <c r="O39" i="5"/>
  <c r="O40" i="5"/>
  <c r="O41" i="5"/>
  <c r="O42" i="5"/>
  <c r="O45" i="5"/>
  <c r="O46" i="5"/>
  <c r="O47" i="5"/>
  <c r="O48" i="5"/>
  <c r="O49" i="5"/>
  <c r="O54" i="5"/>
  <c r="O55" i="5"/>
  <c r="O56" i="5"/>
  <c r="O58" i="5"/>
  <c r="O69" i="5"/>
  <c r="O70" i="5"/>
  <c r="O71" i="5"/>
  <c r="O64" i="5"/>
  <c r="O86" i="5"/>
  <c r="O15" i="5"/>
</calcChain>
</file>

<file path=xl/sharedStrings.xml><?xml version="1.0" encoding="utf-8"?>
<sst xmlns="http://schemas.openxmlformats.org/spreadsheetml/2006/main" count="726" uniqueCount="178">
  <si>
    <t>County</t>
  </si>
  <si>
    <t>Project Title</t>
  </si>
  <si>
    <t>Project Description</t>
  </si>
  <si>
    <t>Jefferson</t>
  </si>
  <si>
    <t>City of Jeffersontown</t>
  </si>
  <si>
    <t>Watterson Trail</t>
  </si>
  <si>
    <t>Construction of an extension of the Watterson Trail between Stonybrook Drive and Mulberry Row Way.</t>
  </si>
  <si>
    <t>LFUCG</t>
  </si>
  <si>
    <t>Brighton Rail Trail Bridge Phase IV</t>
  </si>
  <si>
    <t>Fayette</t>
  </si>
  <si>
    <t>Turn Lanes @ Manchester and Forbes</t>
  </si>
  <si>
    <t>Louisville Metro</t>
  </si>
  <si>
    <t>Squires Road Sidewalk</t>
  </si>
  <si>
    <t>PE, design and construction of a new sidewalk, curb and gutter on the north side of the 200 block of Squires Road.  Includes drainage and roadway milling and paving related to the curb and gutter.</t>
  </si>
  <si>
    <t>West Hickman Trail</t>
  </si>
  <si>
    <t xml:space="preserve">Widening of east and westbound approaches of Manchester Street at the South Forbes Road intersection to provide dedicated left turn lanes from Manchester Street to northbound and southbound South Forbes Road.  </t>
  </si>
  <si>
    <t>4th Street Corridor (Transy)</t>
  </si>
  <si>
    <t>Town Branch Commons-Midland Section</t>
  </si>
  <si>
    <t>Improvements to the corridor on 4th Street between Jefferson and Upper Street.  Will include curb and gutter, sidewalks, drainage improvements, wayfinding and signage, lighting, traffic calming measures.</t>
  </si>
  <si>
    <t>Phase</t>
  </si>
  <si>
    <t>State Forces</t>
  </si>
  <si>
    <t>Town Branch Trail Ph IV</t>
  </si>
  <si>
    <t>Louisville Loop Ohio River Valley Northeast Bike/Ped Facilities</t>
  </si>
  <si>
    <t xml:space="preserve">Construction of the Midland Avenue Section of the Town Branch Commons Bike/Ped facilities.  Includes reduction of lanes to four 11 foot lanes, a 12 foot wide multi-use trail beginning at Thoroughbred Park, located at Main Street and Midland Avenue and run north along the west side of Midland up to Third Street where it will connect to the Legacy Trail at the Isaac Murphy Memorial Art Garden.  </t>
  </si>
  <si>
    <t>Town Branch Trail Phase V</t>
  </si>
  <si>
    <t>Oldham</t>
  </si>
  <si>
    <t>The Park and Ride at Apple Patch</t>
  </si>
  <si>
    <t xml:space="preserve">A park and ride facility with 126 car lot on 3.59 acres and a 1000' access road on 1.37 acres. The project includes a shelter, playground, bike lockers, and walkways. The project is located off Hwy 329 near exit 14 off of I-71. </t>
  </si>
  <si>
    <t xml:space="preserve">R </t>
  </si>
  <si>
    <t xml:space="preserve">C </t>
  </si>
  <si>
    <t>R</t>
  </si>
  <si>
    <t>C</t>
  </si>
  <si>
    <t xml:space="preserve">U </t>
  </si>
  <si>
    <t>U</t>
  </si>
  <si>
    <t>Applicant Name</t>
  </si>
  <si>
    <t>Total 
Phase Cost</t>
  </si>
  <si>
    <t>Total
 Federal Funds</t>
  </si>
  <si>
    <t>Construction of a 160 foot bridge and trail connections across Man O' War Blvd Between Helmsdale Place and Pink Pigeon Pkwy.</t>
  </si>
  <si>
    <t>Construction of a shared use path from Bizzell Drive to Townley Shopping Center (New Circle Road) connecting to Town Branch Trail Phase V in Lexington.</t>
  </si>
  <si>
    <t>Utilities for the construction of a shared use path from Bizzell Drive to Townley Shopping Center (New Circle Road) connecting to Town Branch Trail Phase V in Lexington.</t>
  </si>
  <si>
    <t>R/W for the construction of a shared use path from New Circle Road (connecting to Town Branch Trail Phase IV) to McConnell Springs Park in Lexington.</t>
  </si>
  <si>
    <t>Utilities for the construction of a shared use path from New Circle Road (connecting to Town Branch Trail Phase IV) to McConnell Springs Park in Lexington.</t>
  </si>
  <si>
    <t>Construction for the construction of a shared use path from New Circle Road (connecting to Town Branch Trail Phase IV) to McConnell Springs Park in Lexington.</t>
  </si>
  <si>
    <t>R/W for the construction of bike/ped facilities along a path starting at the East End Bridge and ending at the City of Prospect.</t>
  </si>
  <si>
    <t>Utilities for the construction of bike/ped facilities along a path starting at the East End Bridge and ending at the City of Prospect.</t>
  </si>
  <si>
    <t>Construction of bike/ped facilities along a path starting at the East End Bridge and ending at the City of Prospect.</t>
  </si>
  <si>
    <t>Boone</t>
  </si>
  <si>
    <t>Boone County Fiscal Court</t>
  </si>
  <si>
    <t>Oldham County Fiscal Court</t>
  </si>
  <si>
    <t>Limaburg Intersection</t>
  </si>
  <si>
    <t>Redefine southbound lanes of Limaburg Road on the north side of the KY 18 intersection to increase the dedicated left turn lane capacity.</t>
  </si>
  <si>
    <t>Armstrong Mill Sidewalks</t>
  </si>
  <si>
    <t xml:space="preserve">Construct sidewalks along the north and south sides of Armstrong Mill Road between Tates Creek Road and Greentree Road, then on to the Intersection of Armstrong Mill side roads.  </t>
  </si>
  <si>
    <t xml:space="preserve">Mercer Road </t>
  </si>
  <si>
    <t>Widen both sides of Mercer Rd.along the westbound approach to Greendale Rd. intersection to provide separate lanes for left, right, and through traffic.  This includes sidewalks, bike lanes, and modification of signals to support the lane use change.</t>
  </si>
  <si>
    <t xml:space="preserve">Construction of a 4,000 ft. shared use trail within Veterans Park.  The trail will be an extension of an existing trail within the park that connects to an elementary school. </t>
  </si>
  <si>
    <t>KY 53 Access and Congestion Management</t>
  </si>
  <si>
    <t>Decrease congestion and improve safety on KY 53 from I71 to Crystal Drive, including the I71 southbound off-ramp.</t>
  </si>
  <si>
    <t>Oxford Circle Sidewalks</t>
  </si>
  <si>
    <t>D</t>
  </si>
  <si>
    <t xml:space="preserve">Construct approximately 410 feet of sidewalk along Oxford Circle to connect Cambridge Drive to Versailles Road, providing a pedestrian connection between Cardinal Valley and the Versailles Road commercial corridor and transit line. </t>
  </si>
  <si>
    <t>Administrative Modification
or 
Amendment</t>
  </si>
  <si>
    <t>STIP Administrative Modification or Amendment Number</t>
  </si>
  <si>
    <t>Approval Date</t>
  </si>
  <si>
    <t>Comments</t>
  </si>
  <si>
    <t>Fund
Prefix</t>
  </si>
  <si>
    <t>Federal Project
Number</t>
  </si>
  <si>
    <t>Item
No.</t>
  </si>
  <si>
    <t>Amount
of Match</t>
  </si>
  <si>
    <t>Obligated</t>
  </si>
  <si>
    <t>Current Amount of
Federal Funds Obligated</t>
  </si>
  <si>
    <t>Current Advance Construct (AC) Amount of Federal Funds</t>
  </si>
  <si>
    <t>Total Phase Cost:
Current Federal Funds 
Plus Current AC</t>
  </si>
  <si>
    <t xml:space="preserve">Fiscal Year of Initial
Programming of Federal Funds </t>
  </si>
  <si>
    <t xml:space="preserve">Fiscal Year Quarter of Initial
Programming of Federal Funds </t>
  </si>
  <si>
    <t>Name of 
Local Public
 Agency</t>
  </si>
  <si>
    <t>ADMINISTRATIVE MODIFICATION</t>
  </si>
  <si>
    <t>TIP 17-20, ADMIN MOD#14, ADD D PHASE; NEW</t>
  </si>
  <si>
    <t>TIP 17-20, ADMIN MOD#14, ADD R PHASE; NEW</t>
  </si>
  <si>
    <t>TIP 17-20, ADMIN MOD#14, CORRECT FUND AMOUNT &amp; MOVE FUNDS FROM C PHASE TO D PHASE; MOD</t>
  </si>
  <si>
    <t>7-3213</t>
  </si>
  <si>
    <t>Olmsted Parkways Multi-Use Path System Section 4</t>
  </si>
  <si>
    <t>Construction of a 1.00 mile shared use path system along Algonquin Parkway between Cypress Street and 16th Street.</t>
  </si>
  <si>
    <t>6-3707</t>
  </si>
  <si>
    <t>TIP FY 18-21; AMENDMENT#12; ADD D PHASE TO STIP; NEW</t>
  </si>
  <si>
    <t>TIP FY 18-21; AMENDMENT#12; CHANGE FUND AMOUNTS; MOD</t>
  </si>
  <si>
    <t>TIP FY 18-21, ADMIN MOD#27; ADD PROJECT TO STIP; NEW</t>
  </si>
  <si>
    <t>KY 53 FROM I-71 TO CRYSTAL DRIVE AND I-71 SB RAMPS</t>
  </si>
  <si>
    <t>The I-71 Southbound off-ramp to be reconfigured to allow for two right turn only lanes and one left turn only lane.  KY-53 to be reconfigured with the addition of a left turn lane at Crystal Drive.  Striping and lane assignment signs will also be added to the I-71 ramp to direct drivers in the correct turn lanes.</t>
  </si>
  <si>
    <t>5-444.1</t>
  </si>
  <si>
    <t>INSTALLATION OF TOWN BRANCH TRAIL CROSSING AT OLD FRANKFORT PIKE AND MCCONNELL SPRINGS ROAD AND WILL INCLUDE A PEDESTRIAN SIGNAL, PAVEMENT MARKINGS, TRAFFIC CALMING, SIGNAGE AND SIGHT DISTANCE IMPROVEMENTS (2010BOPC). "LET BY LFUCG"</t>
  </si>
  <si>
    <t>TIP FY 17-20, ADMIN MOD#8 (THIS PROJECT WAS PREVIOUSLY ADDED TO THE 2016 STIP ON STIP MOD 2016.159 BUT WAS NOT ADDED TO THE 2018 STIP); NEW</t>
  </si>
  <si>
    <t>7-3702</t>
  </si>
  <si>
    <t>7-3717</t>
  </si>
  <si>
    <t>2ND QUARTER</t>
  </si>
  <si>
    <t>CM</t>
  </si>
  <si>
    <t>ADD PROJECT TO STIP; PARENT NO. 99-219.14; NEW</t>
  </si>
  <si>
    <t>7-3719</t>
  </si>
  <si>
    <t>Scott</t>
  </si>
  <si>
    <t>RECONFIGURE KY 32 TO INCLUDE LEFT &amp; RIGHT AUXILIARY TURN LANES AT CARDINAL DR &amp; WIDEN RURAL ROADWAY SECTION ON CARDINAL DR ADJACENT TO MIDDLE &amp; HS ENTRANCES. TRAFFIC STUDY WILL BE COMPLETED TO REVIEW BOTH ONE WAY &amp; TWO WAY TRAFFIC. (2016BOP)</t>
  </si>
  <si>
    <t>City of Georgetown</t>
  </si>
  <si>
    <t>Cardinal Drive</t>
  </si>
  <si>
    <t>OBLIGATED</t>
  </si>
  <si>
    <t>3RD QUARTER</t>
  </si>
  <si>
    <t>CITY OF GEORGETOWN</t>
  </si>
  <si>
    <t>TIP FY 17-20; ADMIN MOD#16; ADD PROJECT TO STIP; NEW</t>
  </si>
  <si>
    <t>Lextran</t>
  </si>
  <si>
    <t>Purchase 2 40' electric buses and 2 charging stations.</t>
  </si>
  <si>
    <t>Mt. Tabor Rd Multimodal Improvements</t>
  </si>
  <si>
    <t>Construction of sidewalks, bike lanes and associated infrastructure along Mt. Tabor Rd between Patchen Dr. and the Richmond Rd service road.</t>
  </si>
  <si>
    <t xml:space="preserve">Town Branch Trail </t>
  </si>
  <si>
    <t>TIP FY 17-20; ADMIN MOD#16; UPDATE FUNDING AMOUNTS; MOD</t>
  </si>
  <si>
    <t>TIP FY 17-20; ADMIN MOD#16; UPDATE FUND AMOUNTS; MOD</t>
  </si>
  <si>
    <t>7-3216</t>
  </si>
  <si>
    <t>Wilson Downing Sidewalks</t>
  </si>
  <si>
    <t>Construct sidewalk to connect various sections of existing sidewalk; length=1.1 mi.</t>
  </si>
  <si>
    <t>TIP FY 18-21; AMENDMENT#17; ADD D PHASE TO STIP; NEW</t>
  </si>
  <si>
    <t>Increase capacity and reduce congestion by widening the bridge to provide for sidewalks and extend the left turn lane for WB US 42 to SB I-71/75.</t>
  </si>
  <si>
    <t>TIP FY 18-21; AMENDMENT#17; ADD U PHASE TO STIP; NEW</t>
  </si>
  <si>
    <t>TIP FY 18-21; AMENDMENT#17; ADD C PHASE TO STIP; NEW</t>
  </si>
  <si>
    <t>Kenton</t>
  </si>
  <si>
    <t>Increase safety for I-75 NB lanes at entrance ramps coming from Pike St. and 4th St.  Eliminate ramp at 4th St. with new access via collector distributer, extend I-75 4 lanes from Pike St. ramp.</t>
  </si>
  <si>
    <t>TIP FY 18-21; AMEND#17; ADD D PHASE TO STIP; NEW</t>
  </si>
  <si>
    <t>IR 75</t>
  </si>
  <si>
    <t>US 42</t>
  </si>
  <si>
    <t>7-3220</t>
  </si>
  <si>
    <t>5-468</t>
  </si>
  <si>
    <t>OLDHAM COUNTY</t>
  </si>
  <si>
    <t>TIP FY 18-21; ADMIN MOD#31; KIPDA ID#1794; ADD PROJECT TO STIP; NEW</t>
  </si>
  <si>
    <t>5-469</t>
  </si>
  <si>
    <t>Northeast Louisville Loop Multi-Use Path</t>
  </si>
  <si>
    <t>Construct a shared-use path along US 60 (Shelbyville Road) from Old Shelbyville Road to North English Station Road and from English Station Way to North Beckley Station Road.</t>
  </si>
  <si>
    <t>LOUISVILLE METRO</t>
  </si>
  <si>
    <t>7-3721</t>
  </si>
  <si>
    <t>TIP FY 18-21, AMEND#5; ADD PROJECT TO STIP; NEW</t>
  </si>
  <si>
    <t>I-71 NORTHBOUND EXIT RAMP IMPROVEMENTS TO KY 53</t>
  </si>
  <si>
    <t>Reduce congestion and improve safety on the northbound exit ramp from I-71 to KY 53 and at the exit ramp and KY 53 intersection.  Project may include the following scope:  widen the exit ramp from 1 to 2 lanes; add a right turn lane and a left turn lane to create dual right and dual left turn movements; install a new traffic signal for the intersection improvements; and add lane striping and way finding signs for lane assignment to guide drivers to the correct lane for turning or thru traffic movements at the intersection.</t>
  </si>
  <si>
    <t>KYTC</t>
  </si>
  <si>
    <t>TIP FY 18-21; AMEND#5; ADD PROJECT TO STIP; NEW</t>
  </si>
  <si>
    <t>Connection 21 - Signal System Upgrade and Research</t>
  </si>
  <si>
    <t>Expansion of fiber communications; and upgrades of signal controllers; along heavily traveled corridors in Jefferson County with high current and projected congestion.</t>
  </si>
  <si>
    <t>TARC</t>
  </si>
  <si>
    <t>Outer Loop Circulator</t>
  </si>
  <si>
    <t>TARC will implement an Outer Loop circulator route to add an estimated 8 peak morning and 8 peak afternoon weekday trips along the corridor from Iroquois Park to Renaissance Business Center and Commerce Crossings via National Turnpike, Outer Loop, and Preston Highway.  This new service will add connections to high frequency routes 4 and 18, local route 6, and express route 45X.  TARC will work closely with area businesses to address their specific needs, shifts, and hours of operations.</t>
  </si>
  <si>
    <t>TIP FY 18-21; AMEND#5; ADD PROJECT TO STIP;  PROGRAM OPERATIONS FOR FY 2020; NEW</t>
  </si>
  <si>
    <t>TIP FY 18-21; AMEND#5; ADD PROJECT TO STIP;  PROGRAM OPERATIONS FOR FY 2021; NEW</t>
  </si>
  <si>
    <t>TIP FY 18-21; AMEND#5; PARENT ID: 585; ADD PROEJCT TO STIP; NEW</t>
  </si>
  <si>
    <t>TARC Purchase Two Extended Range Electric Buses</t>
  </si>
  <si>
    <t>Purchase two (2) extended range full battery-electric transit buses, and two (2) depot chargers.</t>
  </si>
  <si>
    <t>5-567</t>
  </si>
  <si>
    <t>4TH QUARTER</t>
  </si>
  <si>
    <t>5-3719</t>
  </si>
  <si>
    <t>4th QUARTER</t>
  </si>
  <si>
    <t>5-3718</t>
  </si>
  <si>
    <t>TIP FY 17-20; ADMIN MOD#20; TRANSFER C PHASE FROM SLX FUNDS TO CMAQ FUNDS; MOD</t>
  </si>
  <si>
    <t>Clays Mill Rd</t>
  </si>
  <si>
    <t>CLAYS MILL ROAD; WIDEN FROM HARRODSBURG ROAD TO NEW CIRCLE ROAD (SECTION 1) (LFUCG T.I.P.) (LOCAL MATCH) (ALL WORK BY LFUCG) (CONSTRUCTION SEQU. 2) (SUBJECT TO FISCAL CONSTRAINT PENDING MPO TIP).</t>
  </si>
  <si>
    <t>7-224.1</t>
  </si>
  <si>
    <t>7-3714</t>
  </si>
  <si>
    <t>TIP FY 17-20; ADMIN MOD#20, UPDATE FUND AMOUNT; MOD</t>
  </si>
  <si>
    <t>7-3718</t>
  </si>
  <si>
    <t>ADD PROJECT TO STIP; PARENT NO. 7-8705.00; NEW</t>
  </si>
  <si>
    <t>7-8705.1</t>
  </si>
  <si>
    <t>IMPROVE US-460 FROM I-75 IN GEORGETOWN TO KY 353 (RUSSELL CAVE RD) IN BOURBON COUNTY. (2018BOP)</t>
  </si>
  <si>
    <t>1ST QUARTER</t>
  </si>
  <si>
    <t>TIP FY 17-20; ADMIN MOD#23; UPDATE FUND AMOUNT &amp; FISCAL YEAR FROM 2018 TO 2020; MOD</t>
  </si>
  <si>
    <t>7-3720</t>
  </si>
  <si>
    <t>6-80003</t>
  </si>
  <si>
    <t>TIP FY 20-23; ADMIN MOD#4; UPDATE FISCAL YEAR FROM 2019 TO 2020; MOD</t>
  </si>
  <si>
    <t>6-431</t>
  </si>
  <si>
    <t>TIP FY 17-20; ADMIN MOD#25, UDPATE FUND AMOUNT; MOD</t>
  </si>
  <si>
    <t>TIP FY 20-23, ADMIN MOD#6; ROW NOT NEEDED-MOVE FUNDS TO C PHASE; MOD</t>
  </si>
  <si>
    <t>TIP FY 17-20, ADMIN MOD#29; UPDATE FUND AMOUNTS ON THE C PHASE; MOD</t>
  </si>
  <si>
    <t>TIP FY 21-24; ADMIN MOD#3; UPDATE FISCAL YEAR FROM 2020 TO 2021; MOD</t>
  </si>
  <si>
    <t>TIP FY 21-24; ADMIN MOD#8; UPDATE FUND AMOUNTS; MOD</t>
  </si>
  <si>
    <t>TIP FY 20-25, ADMIN MOD#16; UPDATE FY FROM 2020 TO 2021; MOD</t>
  </si>
  <si>
    <t>TIP FY 21-24; ADMIN MOD#11, UPDATE FUND AMOUNTS; MOD</t>
  </si>
  <si>
    <t>TIP FY 21-24; ADMIN MOD#5; MOVE $50,000 FROM THE C PHASE TO THE D PHASE; MOD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</si>
</sst>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43" formatCode="_(* #,##0.00_);_(* \(#,##0.00\);_(* &quot;-&quot;??_);_(@_)"/>
    <numFmt numFmtId="164" formatCode="&quot;$&quot;#,##0.00"/>
    <numFmt numFmtId="165" formatCode="_(&quot;$&quot;* #,##0_);_(&quot;$&quot;* \(#,##0\);_(&quot;$&quot;* &quot;-&quot;??_);_(@_)"/>
    <numFmt numFmtId="166" formatCode="0.000"/>
  </numFmts>
  <fonts count="7" x14ac:knownFonts="1">
    <font>
      <sz val="11"/>
      <color theme="1"/>
      <name val="Calibri"/>
      <family val="2"/>
      <scheme val="minor"/>
    </font>
    <font>
      <sz val="11"/>
      <color theme="1"/>
      <name val="Calibri"/>
      <family val="2"/>
      <scheme val="minor"/>
    </font>
    <font>
      <sz val="12"/>
      <color theme="1"/>
      <name val="Calibri"/>
      <family val="2"/>
      <scheme val="minor"/>
    </font>
    <font>
      <b/>
      <sz val="11"/>
      <color theme="0"/>
      <name val="Calibri"/>
      <family val="2"/>
      <scheme val="minor"/>
    </font>
    <font>
      <sz val="10"/>
      <name val="Arial"/>
      <family val="2"/>
    </font>
    <font>
      <b/>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43" fontId="1" fillId="0" borderId="0" applyFont="0" applyFill="0" applyBorder="0" applyAlignment="0" applyProtection="0"/>
  </cellStyleXfs>
  <cellXfs count="81">
    <xf numFmtId="0" fontId="0" fillId="0" borderId="0" xfId="0"/>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center" vertical="top" wrapText="1"/>
    </xf>
    <xf numFmtId="164" fontId="0" fillId="0" borderId="1" xfId="0" applyNumberFormat="1" applyFont="1" applyBorder="1" applyAlignment="1">
      <alignment vertical="top"/>
    </xf>
    <xf numFmtId="164" fontId="0" fillId="0" borderId="1" xfId="1" applyNumberFormat="1" applyFont="1" applyFill="1" applyBorder="1" applyAlignment="1">
      <alignment vertical="top"/>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vertical="top"/>
    </xf>
    <xf numFmtId="0" fontId="0" fillId="0" borderId="1" xfId="0" applyFont="1" applyBorder="1" applyAlignment="1">
      <alignment horizontal="left" vertical="top" wrapText="1"/>
    </xf>
    <xf numFmtId="164" fontId="0" fillId="0" borderId="1" xfId="0" applyNumberFormat="1" applyFont="1" applyFill="1" applyBorder="1" applyAlignment="1">
      <alignment vertical="top"/>
    </xf>
    <xf numFmtId="164" fontId="0" fillId="0" borderId="1" xfId="1" applyNumberFormat="1" applyFont="1" applyBorder="1" applyAlignment="1">
      <alignment vertical="top"/>
    </xf>
    <xf numFmtId="0" fontId="2" fillId="0" borderId="1" xfId="0" applyFont="1" applyBorder="1" applyAlignment="1">
      <alignment vertical="top"/>
    </xf>
    <xf numFmtId="0" fontId="2" fillId="0" borderId="1" xfId="0" applyFont="1" applyFill="1" applyBorder="1" applyAlignment="1">
      <alignment vertical="top"/>
    </xf>
    <xf numFmtId="0" fontId="0" fillId="0" borderId="1" xfId="0" applyBorder="1" applyAlignment="1">
      <alignment vertical="top"/>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center" vertical="top" wrapText="1"/>
    </xf>
    <xf numFmtId="6" fontId="0" fillId="0" borderId="1" xfId="0" applyNumberFormat="1" applyFill="1" applyBorder="1" applyAlignment="1">
      <alignment vertical="top"/>
    </xf>
    <xf numFmtId="164" fontId="0" fillId="0" borderId="1" xfId="0" applyNumberFormat="1" applyFill="1" applyBorder="1" applyAlignment="1">
      <alignment vertical="top"/>
    </xf>
    <xf numFmtId="0" fontId="3" fillId="2" borderId="1" xfId="2" applyFont="1" applyFill="1" applyBorder="1" applyAlignment="1">
      <alignment horizontal="center" vertical="center" wrapText="1"/>
    </xf>
    <xf numFmtId="0" fontId="2" fillId="0" borderId="0" xfId="0" applyFont="1" applyBorder="1" applyAlignment="1">
      <alignment vertical="top"/>
    </xf>
    <xf numFmtId="0" fontId="0" fillId="0" borderId="0" xfId="0" applyFill="1" applyBorder="1" applyAlignment="1">
      <alignment vertical="top"/>
    </xf>
    <xf numFmtId="164" fontId="0" fillId="0" borderId="0" xfId="0" applyNumberFormat="1" applyFill="1" applyBorder="1" applyAlignment="1">
      <alignment vertical="top"/>
    </xf>
    <xf numFmtId="0" fontId="2" fillId="0" borderId="0" xfId="0" applyFont="1" applyFill="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wrapText="1"/>
    </xf>
    <xf numFmtId="164" fontId="0" fillId="0" borderId="1" xfId="3" applyNumberFormat="1" applyFont="1" applyFill="1" applyBorder="1" applyAlignment="1">
      <alignment vertical="top"/>
    </xf>
    <xf numFmtId="0" fontId="6" fillId="3" borderId="1" xfId="0" applyFont="1" applyFill="1" applyBorder="1" applyAlignment="1">
      <alignment vertical="top"/>
    </xf>
    <xf numFmtId="14" fontId="6" fillId="3" borderId="1" xfId="0" applyNumberFormat="1" applyFont="1" applyFill="1" applyBorder="1" applyAlignment="1">
      <alignment vertical="top"/>
    </xf>
    <xf numFmtId="0" fontId="6" fillId="3" borderId="1" xfId="0" applyFont="1" applyFill="1" applyBorder="1" applyAlignment="1">
      <alignment vertical="top" wrapText="1"/>
    </xf>
    <xf numFmtId="0" fontId="5" fillId="3" borderId="1" xfId="0" applyFont="1" applyFill="1" applyBorder="1" applyAlignment="1">
      <alignment vertical="top"/>
    </xf>
    <xf numFmtId="0" fontId="5" fillId="3" borderId="1" xfId="0" applyFont="1" applyFill="1" applyBorder="1" applyAlignment="1">
      <alignment vertical="top" wrapText="1"/>
    </xf>
    <xf numFmtId="0" fontId="5" fillId="3" borderId="1" xfId="0" applyFont="1" applyFill="1" applyBorder="1" applyAlignment="1">
      <alignment horizontal="center" vertical="top" wrapText="1"/>
    </xf>
    <xf numFmtId="164" fontId="5" fillId="3" borderId="1" xfId="0" applyNumberFormat="1" applyFont="1" applyFill="1" applyBorder="1" applyAlignment="1">
      <alignment vertical="top"/>
    </xf>
    <xf numFmtId="0" fontId="6" fillId="3" borderId="1" xfId="0" applyFont="1" applyFill="1" applyBorder="1" applyAlignment="1">
      <alignment horizontal="center" vertical="top"/>
    </xf>
    <xf numFmtId="49" fontId="6" fillId="3" borderId="1" xfId="0" applyNumberFormat="1" applyFont="1" applyFill="1" applyBorder="1" applyAlignment="1">
      <alignment vertical="top"/>
    </xf>
    <xf numFmtId="49" fontId="2" fillId="0" borderId="1" xfId="0" applyNumberFormat="1" applyFont="1" applyBorder="1" applyAlignment="1">
      <alignment vertical="top"/>
    </xf>
    <xf numFmtId="49" fontId="2" fillId="0" borderId="1" xfId="0" applyNumberFormat="1" applyFont="1" applyFill="1" applyBorder="1" applyAlignment="1">
      <alignment vertical="top"/>
    </xf>
    <xf numFmtId="6" fontId="5" fillId="3" borderId="1" xfId="0" applyNumberFormat="1" applyFont="1" applyFill="1" applyBorder="1" applyAlignment="1">
      <alignment vertical="top"/>
    </xf>
    <xf numFmtId="0" fontId="6" fillId="3" borderId="1" xfId="0" applyFont="1" applyFill="1" applyBorder="1" applyAlignment="1">
      <alignment horizontal="center" vertical="top" wrapText="1"/>
    </xf>
    <xf numFmtId="164" fontId="5" fillId="3" borderId="1" xfId="1" applyNumberFormat="1" applyFont="1" applyFill="1" applyBorder="1" applyAlignment="1">
      <alignment vertical="top"/>
    </xf>
    <xf numFmtId="0" fontId="5" fillId="3" borderId="0" xfId="0" applyFont="1" applyFill="1" applyBorder="1" applyAlignment="1">
      <alignment vertical="top"/>
    </xf>
    <xf numFmtId="0" fontId="5" fillId="3" borderId="1" xfId="0" applyFont="1" applyFill="1" applyBorder="1" applyAlignment="1">
      <alignment horizontal="center" vertical="top"/>
    </xf>
    <xf numFmtId="44" fontId="3" fillId="2" borderId="1" xfId="1" applyFont="1" applyFill="1" applyBorder="1" applyAlignment="1">
      <alignment horizontal="center" vertical="center" wrapText="1"/>
    </xf>
    <xf numFmtId="44" fontId="2" fillId="0" borderId="1" xfId="1" applyFont="1" applyBorder="1" applyAlignment="1">
      <alignment vertical="top"/>
    </xf>
    <xf numFmtId="44" fontId="2" fillId="0" borderId="1" xfId="1" applyFont="1" applyFill="1" applyBorder="1" applyAlignment="1">
      <alignment vertical="top"/>
    </xf>
    <xf numFmtId="44" fontId="6" fillId="3" borderId="1" xfId="1" applyFont="1" applyFill="1" applyBorder="1" applyAlignment="1">
      <alignment vertical="top"/>
    </xf>
    <xf numFmtId="44" fontId="0" fillId="0" borderId="1" xfId="1" applyFont="1" applyBorder="1" applyAlignment="1">
      <alignment vertical="top"/>
    </xf>
    <xf numFmtId="44" fontId="5" fillId="3" borderId="1" xfId="1" applyFont="1" applyFill="1" applyBorder="1" applyAlignment="1">
      <alignment vertical="top"/>
    </xf>
    <xf numFmtId="44" fontId="0" fillId="0" borderId="1" xfId="1" applyFont="1" applyFill="1" applyBorder="1" applyAlignment="1">
      <alignment vertical="top"/>
    </xf>
    <xf numFmtId="44" fontId="0" fillId="0" borderId="0" xfId="1" applyFont="1" applyFill="1" applyBorder="1" applyAlignment="1">
      <alignment vertical="top"/>
    </xf>
    <xf numFmtId="44" fontId="0" fillId="0" borderId="0" xfId="1" applyFont="1" applyBorder="1" applyAlignment="1">
      <alignment vertical="top"/>
    </xf>
    <xf numFmtId="14" fontId="5" fillId="3" borderId="1" xfId="0" applyNumberFormat="1" applyFont="1" applyFill="1" applyBorder="1" applyAlignment="1">
      <alignment horizontal="center" vertical="top"/>
    </xf>
    <xf numFmtId="49" fontId="5" fillId="3" borderId="1" xfId="0" applyNumberFormat="1" applyFont="1" applyFill="1" applyBorder="1" applyAlignment="1">
      <alignment vertical="top"/>
    </xf>
    <xf numFmtId="49" fontId="0" fillId="0" borderId="1" xfId="0" applyNumberFormat="1" applyBorder="1" applyAlignment="1">
      <alignment vertical="top"/>
    </xf>
    <xf numFmtId="49" fontId="0" fillId="0" borderId="1" xfId="0" applyNumberFormat="1" applyFill="1" applyBorder="1" applyAlignment="1">
      <alignment vertical="top"/>
    </xf>
    <xf numFmtId="164" fontId="5" fillId="3" borderId="1" xfId="3" applyNumberFormat="1" applyFont="1" applyFill="1" applyBorder="1" applyAlignment="1">
      <alignment vertical="top"/>
    </xf>
    <xf numFmtId="0" fontId="6" fillId="3" borderId="0" xfId="0" applyFont="1" applyFill="1" applyBorder="1" applyAlignment="1">
      <alignment vertical="top"/>
    </xf>
    <xf numFmtId="14" fontId="6" fillId="3" borderId="1" xfId="0" applyNumberFormat="1" applyFont="1" applyFill="1" applyBorder="1" applyAlignment="1">
      <alignment horizontal="center" vertical="top"/>
    </xf>
    <xf numFmtId="0" fontId="5" fillId="3" borderId="1" xfId="0" applyFont="1" applyFill="1" applyBorder="1" applyAlignment="1" applyProtection="1">
      <alignment vertical="top" wrapText="1"/>
      <protection locked="0"/>
    </xf>
    <xf numFmtId="0" fontId="5" fillId="3" borderId="1" xfId="0" applyFont="1" applyFill="1" applyBorder="1" applyAlignment="1">
      <alignment horizontal="left" vertical="top" wrapText="1"/>
    </xf>
    <xf numFmtId="165" fontId="3" fillId="2" borderId="1" xfId="1" applyNumberFormat="1" applyFont="1" applyFill="1" applyBorder="1" applyAlignment="1">
      <alignment horizontal="center" vertical="center" wrapText="1"/>
    </xf>
    <xf numFmtId="165" fontId="2" fillId="0" borderId="1" xfId="1" applyNumberFormat="1" applyFont="1" applyBorder="1" applyAlignment="1">
      <alignment vertical="top"/>
    </xf>
    <xf numFmtId="165" fontId="2" fillId="0" borderId="1" xfId="1" applyNumberFormat="1" applyFont="1" applyFill="1" applyBorder="1" applyAlignment="1">
      <alignment vertical="top"/>
    </xf>
    <xf numFmtId="165" fontId="6" fillId="3" borderId="1" xfId="1" applyNumberFormat="1" applyFont="1" applyFill="1" applyBorder="1" applyAlignment="1">
      <alignment vertical="top"/>
    </xf>
    <xf numFmtId="165" fontId="0" fillId="0" borderId="1" xfId="1" applyNumberFormat="1" applyFont="1" applyBorder="1" applyAlignment="1">
      <alignment vertical="top"/>
    </xf>
    <xf numFmtId="165" fontId="5" fillId="3" borderId="1" xfId="1" applyNumberFormat="1" applyFont="1" applyFill="1" applyBorder="1" applyAlignment="1">
      <alignment vertical="top"/>
    </xf>
    <xf numFmtId="165" fontId="0" fillId="0" borderId="1" xfId="1" applyNumberFormat="1" applyFont="1" applyFill="1" applyBorder="1" applyAlignment="1">
      <alignment vertical="top"/>
    </xf>
    <xf numFmtId="165" fontId="0" fillId="0" borderId="0" xfId="1" applyNumberFormat="1" applyFont="1" applyFill="1" applyBorder="1" applyAlignment="1">
      <alignment vertical="top"/>
    </xf>
    <xf numFmtId="165" fontId="0" fillId="0" borderId="0" xfId="1" applyNumberFormat="1" applyFont="1" applyBorder="1" applyAlignment="1">
      <alignment vertical="top"/>
    </xf>
    <xf numFmtId="0" fontId="0" fillId="0" borderId="1" xfId="0" applyBorder="1" applyAlignment="1">
      <alignment horizontal="center" vertical="top"/>
    </xf>
    <xf numFmtId="0" fontId="0" fillId="0" borderId="1" xfId="0" applyFill="1" applyBorder="1" applyAlignment="1">
      <alignment horizontal="center" vertical="top"/>
    </xf>
    <xf numFmtId="0" fontId="2" fillId="0" borderId="1" xfId="0" applyFont="1" applyBorder="1" applyAlignment="1">
      <alignment horizontal="center" vertical="top"/>
    </xf>
    <xf numFmtId="0" fontId="2" fillId="0" borderId="1" xfId="0" applyFont="1" applyFill="1" applyBorder="1" applyAlignment="1">
      <alignment horizontal="center" vertical="top"/>
    </xf>
    <xf numFmtId="0" fontId="0" fillId="0" borderId="0" xfId="0" applyFill="1" applyBorder="1" applyAlignment="1">
      <alignment horizontal="center" vertical="top"/>
    </xf>
    <xf numFmtId="0" fontId="0" fillId="0" borderId="0" xfId="0" applyBorder="1" applyAlignment="1">
      <alignment horizontal="center" vertical="top"/>
    </xf>
    <xf numFmtId="14" fontId="5" fillId="3" borderId="1" xfId="0" applyNumberFormat="1" applyFont="1" applyFill="1" applyBorder="1" applyAlignment="1">
      <alignment horizontal="center" vertical="top" wrapText="1"/>
    </xf>
    <xf numFmtId="0" fontId="2" fillId="3" borderId="0" xfId="0" applyFont="1" applyFill="1" applyBorder="1" applyAlignment="1">
      <alignment vertical="top"/>
    </xf>
    <xf numFmtId="166" fontId="5" fillId="3" borderId="1" xfId="0" applyNumberFormat="1" applyFont="1" applyFill="1" applyBorder="1" applyAlignment="1">
      <alignment horizontal="center" vertical="top"/>
    </xf>
  </cellXfs>
  <cellStyles count="4">
    <cellStyle name="Comma" xfId="3" builtinId="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1"/>
  <sheetViews>
    <sheetView tabSelected="1" zoomScale="80" zoomScaleNormal="80" workbookViewId="0">
      <pane ySplit="1" topLeftCell="A2" activePane="bottomLeft" state="frozen"/>
      <selection pane="bottomLeft" activeCell="A50" sqref="A50"/>
    </sheetView>
  </sheetViews>
  <sheetFormatPr defaultColWidth="8.7109375" defaultRowHeight="15" x14ac:dyDescent="0.25"/>
  <cols>
    <col min="1" max="1" width="18.85546875" style="25" customWidth="1"/>
    <col min="2" max="2" width="18.5703125" style="25" customWidth="1"/>
    <col min="3" max="3" width="13.85546875" style="25" customWidth="1"/>
    <col min="4" max="4" width="36.140625" style="25" customWidth="1"/>
    <col min="5" max="5" width="11.28515625" style="25" customWidth="1"/>
    <col min="6" max="6" width="10" style="25" customWidth="1"/>
    <col min="7" max="7" width="11" style="25" customWidth="1"/>
    <col min="8" max="8" width="10.28515625" style="25" customWidth="1"/>
    <col min="9" max="9" width="27.42578125" style="25" customWidth="1"/>
    <col min="10" max="10" width="24" style="26" customWidth="1"/>
    <col min="11" max="11" width="44.28515625" style="26" customWidth="1"/>
    <col min="12" max="12" width="7.28515625" style="27" customWidth="1"/>
    <col min="13" max="13" width="16.5703125" style="25" customWidth="1"/>
    <col min="14" max="14" width="17.42578125" style="25" customWidth="1"/>
    <col min="15" max="15" width="14.85546875" style="25" bestFit="1" customWidth="1"/>
    <col min="16" max="16" width="15.7109375" style="53" customWidth="1"/>
    <col min="17" max="17" width="13.140625" style="25" customWidth="1"/>
    <col min="18" max="18" width="19.28515625" style="71" customWidth="1"/>
    <col min="19" max="19" width="18.140625" style="71" customWidth="1"/>
    <col min="20" max="20" width="16.42578125" style="71" customWidth="1"/>
    <col min="21" max="21" width="16.28515625" style="25" customWidth="1"/>
    <col min="22" max="22" width="16.7109375" style="25" customWidth="1"/>
    <col min="23" max="23" width="16.42578125" style="25" customWidth="1"/>
    <col min="24" max="16384" width="8.7109375" style="25"/>
  </cols>
  <sheetData>
    <row r="1" spans="1:23" s="21" customFormat="1" ht="75" x14ac:dyDescent="0.25">
      <c r="A1" s="20" t="s">
        <v>61</v>
      </c>
      <c r="B1" s="20" t="s">
        <v>62</v>
      </c>
      <c r="C1" s="20" t="s">
        <v>63</v>
      </c>
      <c r="D1" s="20" t="s">
        <v>64</v>
      </c>
      <c r="E1" s="20" t="s">
        <v>65</v>
      </c>
      <c r="F1" s="20" t="s">
        <v>66</v>
      </c>
      <c r="G1" s="20" t="s">
        <v>67</v>
      </c>
      <c r="H1" s="20" t="s">
        <v>0</v>
      </c>
      <c r="I1" s="20" t="s">
        <v>34</v>
      </c>
      <c r="J1" s="20" t="s">
        <v>1</v>
      </c>
      <c r="K1" s="20" t="s">
        <v>2</v>
      </c>
      <c r="L1" s="20" t="s">
        <v>19</v>
      </c>
      <c r="M1" s="20" t="s">
        <v>35</v>
      </c>
      <c r="N1" s="20" t="s">
        <v>20</v>
      </c>
      <c r="O1" s="20" t="s">
        <v>36</v>
      </c>
      <c r="P1" s="45" t="s">
        <v>68</v>
      </c>
      <c r="Q1" s="20" t="s">
        <v>69</v>
      </c>
      <c r="R1" s="63" t="s">
        <v>70</v>
      </c>
      <c r="S1" s="63" t="s">
        <v>71</v>
      </c>
      <c r="T1" s="63" t="s">
        <v>72</v>
      </c>
      <c r="U1" s="20" t="s">
        <v>73</v>
      </c>
      <c r="V1" s="20" t="s">
        <v>74</v>
      </c>
      <c r="W1" s="20" t="s">
        <v>75</v>
      </c>
    </row>
    <row r="2" spans="1:23" s="21" customFormat="1" ht="74.25" customHeight="1" x14ac:dyDescent="0.25">
      <c r="A2" s="12"/>
      <c r="B2" s="12"/>
      <c r="C2" s="12"/>
      <c r="D2" s="12"/>
      <c r="E2" s="74"/>
      <c r="F2" s="74"/>
      <c r="G2" s="38" t="s">
        <v>83</v>
      </c>
      <c r="H2" s="15" t="s">
        <v>46</v>
      </c>
      <c r="I2" s="15" t="s">
        <v>47</v>
      </c>
      <c r="J2" s="16" t="s">
        <v>49</v>
      </c>
      <c r="K2" s="16" t="s">
        <v>50</v>
      </c>
      <c r="L2" s="17" t="s">
        <v>33</v>
      </c>
      <c r="M2" s="18">
        <v>12000</v>
      </c>
      <c r="N2" s="19">
        <f>M2*0.1</f>
        <v>1200</v>
      </c>
      <c r="O2" s="19">
        <f t="shared" ref="O2:O87" si="0">SUM(M2:N2)</f>
        <v>13200</v>
      </c>
      <c r="P2" s="46"/>
      <c r="Q2" s="12"/>
      <c r="R2" s="64"/>
      <c r="S2" s="64"/>
      <c r="T2" s="65">
        <f t="shared" ref="T2:T6" si="1">R2+S2</f>
        <v>0</v>
      </c>
      <c r="U2" s="74"/>
      <c r="V2" s="74"/>
      <c r="W2" s="12"/>
    </row>
    <row r="3" spans="1:23" s="24" customFormat="1" ht="68.25" customHeight="1" x14ac:dyDescent="0.25">
      <c r="A3" s="13"/>
      <c r="B3" s="13"/>
      <c r="C3" s="13"/>
      <c r="D3" s="13"/>
      <c r="E3" s="75"/>
      <c r="F3" s="75"/>
      <c r="G3" s="39" t="s">
        <v>83</v>
      </c>
      <c r="H3" s="15" t="s">
        <v>46</v>
      </c>
      <c r="I3" s="15" t="s">
        <v>47</v>
      </c>
      <c r="J3" s="16" t="s">
        <v>49</v>
      </c>
      <c r="K3" s="16" t="s">
        <v>50</v>
      </c>
      <c r="L3" s="17" t="s">
        <v>31</v>
      </c>
      <c r="M3" s="18">
        <v>228370</v>
      </c>
      <c r="N3" s="19">
        <f>M3*0.1</f>
        <v>22837</v>
      </c>
      <c r="O3" s="19">
        <f t="shared" si="0"/>
        <v>251207</v>
      </c>
      <c r="P3" s="47"/>
      <c r="Q3" s="13"/>
      <c r="R3" s="65"/>
      <c r="S3" s="65"/>
      <c r="T3" s="65">
        <f t="shared" si="1"/>
        <v>0</v>
      </c>
      <c r="U3" s="75"/>
      <c r="V3" s="75"/>
      <c r="W3" s="13"/>
    </row>
    <row r="4" spans="1:23" s="24" customFormat="1" ht="45" x14ac:dyDescent="0.25">
      <c r="A4" s="41" t="s">
        <v>76</v>
      </c>
      <c r="B4" s="36">
        <v>2018.0060000000001</v>
      </c>
      <c r="C4" s="30">
        <v>43452</v>
      </c>
      <c r="D4" s="31" t="s">
        <v>85</v>
      </c>
      <c r="E4" s="36"/>
      <c r="F4" s="36"/>
      <c r="G4" s="37" t="s">
        <v>83</v>
      </c>
      <c r="H4" s="32" t="s">
        <v>46</v>
      </c>
      <c r="I4" s="32" t="s">
        <v>47</v>
      </c>
      <c r="J4" s="33" t="s">
        <v>49</v>
      </c>
      <c r="K4" s="33" t="s">
        <v>50</v>
      </c>
      <c r="L4" s="34" t="s">
        <v>31</v>
      </c>
      <c r="M4" s="40">
        <v>285463</v>
      </c>
      <c r="N4" s="35"/>
      <c r="O4" s="35">
        <v>228370</v>
      </c>
      <c r="P4" s="48">
        <v>57093</v>
      </c>
      <c r="Q4" s="29"/>
      <c r="R4" s="66"/>
      <c r="S4" s="66"/>
      <c r="T4" s="66">
        <f t="shared" si="1"/>
        <v>0</v>
      </c>
      <c r="U4" s="36"/>
      <c r="V4" s="36"/>
      <c r="W4" s="29"/>
    </row>
    <row r="5" spans="1:23" s="24" customFormat="1" ht="61.5" customHeight="1" x14ac:dyDescent="0.25">
      <c r="A5" s="41" t="s">
        <v>76</v>
      </c>
      <c r="B5" s="36">
        <v>2018.1659999999999</v>
      </c>
      <c r="C5" s="30">
        <v>43881</v>
      </c>
      <c r="D5" s="31" t="s">
        <v>171</v>
      </c>
      <c r="E5" s="36"/>
      <c r="F5" s="36"/>
      <c r="G5" s="37" t="s">
        <v>83</v>
      </c>
      <c r="H5" s="32" t="s">
        <v>46</v>
      </c>
      <c r="I5" s="32" t="s">
        <v>47</v>
      </c>
      <c r="J5" s="33" t="s">
        <v>49</v>
      </c>
      <c r="K5" s="33" t="s">
        <v>50</v>
      </c>
      <c r="L5" s="34" t="s">
        <v>31</v>
      </c>
      <c r="M5" s="40">
        <v>300463</v>
      </c>
      <c r="N5" s="35"/>
      <c r="O5" s="35">
        <v>240370</v>
      </c>
      <c r="P5" s="48">
        <v>60093</v>
      </c>
      <c r="Q5" s="29"/>
      <c r="R5" s="66"/>
      <c r="S5" s="66"/>
      <c r="T5" s="66">
        <f t="shared" si="1"/>
        <v>0</v>
      </c>
      <c r="U5" s="36"/>
      <c r="V5" s="36"/>
      <c r="W5" s="29"/>
    </row>
    <row r="6" spans="1:23" s="24" customFormat="1" ht="45" x14ac:dyDescent="0.25">
      <c r="A6" s="41" t="s">
        <v>76</v>
      </c>
      <c r="B6" s="36">
        <v>2018.0060000000001</v>
      </c>
      <c r="C6" s="30">
        <v>43452</v>
      </c>
      <c r="D6" s="31" t="s">
        <v>84</v>
      </c>
      <c r="E6" s="36"/>
      <c r="F6" s="36"/>
      <c r="G6" s="37" t="s">
        <v>83</v>
      </c>
      <c r="H6" s="32" t="s">
        <v>46</v>
      </c>
      <c r="I6" s="32" t="s">
        <v>47</v>
      </c>
      <c r="J6" s="33" t="s">
        <v>49</v>
      </c>
      <c r="K6" s="33" t="s">
        <v>50</v>
      </c>
      <c r="L6" s="34" t="s">
        <v>59</v>
      </c>
      <c r="M6" s="40">
        <v>56160</v>
      </c>
      <c r="N6" s="35">
        <v>4160</v>
      </c>
      <c r="O6" s="35">
        <v>41600</v>
      </c>
      <c r="P6" s="48">
        <v>10400</v>
      </c>
      <c r="Q6" s="29"/>
      <c r="R6" s="66"/>
      <c r="S6" s="66"/>
      <c r="T6" s="66">
        <f t="shared" si="1"/>
        <v>0</v>
      </c>
      <c r="U6" s="36"/>
      <c r="V6" s="36"/>
      <c r="W6" s="29"/>
    </row>
    <row r="7" spans="1:23" s="24" customFormat="1" ht="68.25" customHeight="1" x14ac:dyDescent="0.25">
      <c r="A7" s="41" t="s">
        <v>76</v>
      </c>
      <c r="B7" s="36">
        <v>2018.068</v>
      </c>
      <c r="C7" s="30">
        <v>43598</v>
      </c>
      <c r="D7" s="31" t="s">
        <v>116</v>
      </c>
      <c r="E7" s="36" t="s">
        <v>95</v>
      </c>
      <c r="F7" s="36">
        <v>8124023</v>
      </c>
      <c r="G7" s="37" t="s">
        <v>167</v>
      </c>
      <c r="H7" s="32" t="s">
        <v>46</v>
      </c>
      <c r="I7" s="32"/>
      <c r="J7" s="33" t="s">
        <v>124</v>
      </c>
      <c r="K7" s="33" t="s">
        <v>117</v>
      </c>
      <c r="L7" s="34" t="s">
        <v>59</v>
      </c>
      <c r="M7" s="40">
        <v>650000</v>
      </c>
      <c r="N7" s="35"/>
      <c r="O7" s="35">
        <v>650000</v>
      </c>
      <c r="P7" s="48"/>
      <c r="Q7" s="29" t="s">
        <v>102</v>
      </c>
      <c r="R7" s="66">
        <v>650000</v>
      </c>
      <c r="S7" s="66"/>
      <c r="T7" s="66">
        <f>R7+S7</f>
        <v>650000</v>
      </c>
      <c r="U7" s="36">
        <v>2019</v>
      </c>
      <c r="V7" s="36" t="s">
        <v>152</v>
      </c>
      <c r="W7" s="29"/>
    </row>
    <row r="8" spans="1:23" s="24" customFormat="1" ht="68.25" customHeight="1" x14ac:dyDescent="0.25">
      <c r="A8" s="41" t="s">
        <v>76</v>
      </c>
      <c r="B8" s="36">
        <v>2018.068</v>
      </c>
      <c r="C8" s="30">
        <v>43598</v>
      </c>
      <c r="D8" s="31" t="s">
        <v>118</v>
      </c>
      <c r="E8" s="36"/>
      <c r="F8" s="36"/>
      <c r="G8" s="37" t="s">
        <v>167</v>
      </c>
      <c r="H8" s="32" t="s">
        <v>46</v>
      </c>
      <c r="I8" s="32"/>
      <c r="J8" s="33" t="s">
        <v>124</v>
      </c>
      <c r="K8" s="33" t="s">
        <v>117</v>
      </c>
      <c r="L8" s="34" t="s">
        <v>33</v>
      </c>
      <c r="M8" s="40">
        <v>100000</v>
      </c>
      <c r="N8" s="35"/>
      <c r="O8" s="35">
        <v>100000</v>
      </c>
      <c r="P8" s="48"/>
      <c r="Q8" s="29"/>
      <c r="R8" s="66"/>
      <c r="S8" s="66"/>
      <c r="T8" s="66">
        <f t="shared" ref="T8:T17" si="2">R8+S8</f>
        <v>0</v>
      </c>
      <c r="U8" s="36"/>
      <c r="V8" s="36"/>
      <c r="W8" s="29"/>
    </row>
    <row r="9" spans="1:23" s="24" customFormat="1" ht="68.25" customHeight="1" x14ac:dyDescent="0.25">
      <c r="A9" s="41" t="s">
        <v>76</v>
      </c>
      <c r="B9" s="36">
        <v>2018.1489999999999</v>
      </c>
      <c r="C9" s="30">
        <v>43784</v>
      </c>
      <c r="D9" s="31" t="s">
        <v>168</v>
      </c>
      <c r="E9" s="36"/>
      <c r="F9" s="36"/>
      <c r="G9" s="37" t="s">
        <v>167</v>
      </c>
      <c r="H9" s="32" t="s">
        <v>46</v>
      </c>
      <c r="I9" s="32"/>
      <c r="J9" s="33" t="s">
        <v>124</v>
      </c>
      <c r="K9" s="33" t="s">
        <v>117</v>
      </c>
      <c r="L9" s="34" t="s">
        <v>33</v>
      </c>
      <c r="M9" s="40">
        <v>100000</v>
      </c>
      <c r="N9" s="35"/>
      <c r="O9" s="35">
        <v>100000</v>
      </c>
      <c r="P9" s="48"/>
      <c r="Q9" s="29"/>
      <c r="R9" s="66"/>
      <c r="S9" s="66"/>
      <c r="T9" s="66">
        <f t="shared" si="2"/>
        <v>0</v>
      </c>
      <c r="U9" s="36"/>
      <c r="V9" s="36"/>
      <c r="W9" s="29"/>
    </row>
    <row r="10" spans="1:23" s="24" customFormat="1" ht="68.25" customHeight="1" x14ac:dyDescent="0.25">
      <c r="A10" s="41" t="s">
        <v>76</v>
      </c>
      <c r="B10" s="36">
        <v>2018.2370000000001</v>
      </c>
      <c r="C10" s="30">
        <v>44096</v>
      </c>
      <c r="D10" s="31" t="s">
        <v>173</v>
      </c>
      <c r="E10" s="36"/>
      <c r="F10" s="36"/>
      <c r="G10" s="37" t="s">
        <v>167</v>
      </c>
      <c r="H10" s="32" t="s">
        <v>46</v>
      </c>
      <c r="I10" s="32"/>
      <c r="J10" s="33" t="s">
        <v>124</v>
      </c>
      <c r="K10" s="33" t="s">
        <v>117</v>
      </c>
      <c r="L10" s="34" t="s">
        <v>33</v>
      </c>
      <c r="M10" s="40">
        <v>100000</v>
      </c>
      <c r="N10" s="35"/>
      <c r="O10" s="35">
        <v>100000</v>
      </c>
      <c r="P10" s="48"/>
      <c r="Q10" s="29"/>
      <c r="R10" s="66"/>
      <c r="S10" s="66"/>
      <c r="T10" s="66">
        <f t="shared" si="2"/>
        <v>0</v>
      </c>
      <c r="U10" s="36"/>
      <c r="V10" s="36"/>
      <c r="W10" s="29"/>
    </row>
    <row r="11" spans="1:23" s="24" customFormat="1" ht="68.25" customHeight="1" x14ac:dyDescent="0.25">
      <c r="A11" s="41" t="s">
        <v>76</v>
      </c>
      <c r="B11" s="36">
        <v>2018.068</v>
      </c>
      <c r="C11" s="30">
        <v>43598</v>
      </c>
      <c r="D11" s="31" t="s">
        <v>119</v>
      </c>
      <c r="E11" s="36"/>
      <c r="F11" s="36"/>
      <c r="G11" s="37" t="s">
        <v>167</v>
      </c>
      <c r="H11" s="32" t="s">
        <v>46</v>
      </c>
      <c r="I11" s="32"/>
      <c r="J11" s="33" t="s">
        <v>124</v>
      </c>
      <c r="K11" s="33" t="s">
        <v>117</v>
      </c>
      <c r="L11" s="34" t="s">
        <v>31</v>
      </c>
      <c r="M11" s="40">
        <v>7500000</v>
      </c>
      <c r="N11" s="35"/>
      <c r="O11" s="35">
        <v>7500000</v>
      </c>
      <c r="P11" s="48"/>
      <c r="Q11" s="29"/>
      <c r="R11" s="66"/>
      <c r="S11" s="66"/>
      <c r="T11" s="66">
        <f t="shared" si="2"/>
        <v>0</v>
      </c>
      <c r="U11" s="36"/>
      <c r="V11" s="36"/>
      <c r="W11" s="29"/>
    </row>
    <row r="12" spans="1:23" s="24" customFormat="1" ht="68.25" customHeight="1" x14ac:dyDescent="0.25">
      <c r="A12" s="41" t="s">
        <v>76</v>
      </c>
      <c r="B12" s="36">
        <v>2018.1489999999999</v>
      </c>
      <c r="C12" s="30">
        <v>43784</v>
      </c>
      <c r="D12" s="31" t="s">
        <v>168</v>
      </c>
      <c r="E12" s="36"/>
      <c r="F12" s="36"/>
      <c r="G12" s="37" t="s">
        <v>167</v>
      </c>
      <c r="H12" s="32" t="s">
        <v>46</v>
      </c>
      <c r="I12" s="32"/>
      <c r="J12" s="33" t="s">
        <v>124</v>
      </c>
      <c r="K12" s="33" t="s">
        <v>117</v>
      </c>
      <c r="L12" s="34" t="s">
        <v>31</v>
      </c>
      <c r="M12" s="40">
        <v>7500000</v>
      </c>
      <c r="N12" s="35"/>
      <c r="O12" s="35">
        <v>7500000</v>
      </c>
      <c r="P12" s="48"/>
      <c r="Q12" s="29"/>
      <c r="R12" s="66"/>
      <c r="S12" s="66"/>
      <c r="T12" s="66">
        <f t="shared" ref="T12:T14" si="3">R12+S12</f>
        <v>0</v>
      </c>
      <c r="U12" s="36"/>
      <c r="V12" s="36"/>
      <c r="W12" s="29"/>
    </row>
    <row r="13" spans="1:23" s="24" customFormat="1" ht="68.25" customHeight="1" x14ac:dyDescent="0.25">
      <c r="A13" s="41" t="s">
        <v>76</v>
      </c>
      <c r="B13" s="36">
        <v>2018.2370000000001</v>
      </c>
      <c r="C13" s="30">
        <v>44096</v>
      </c>
      <c r="D13" s="31" t="s">
        <v>173</v>
      </c>
      <c r="E13" s="36"/>
      <c r="F13" s="36"/>
      <c r="G13" s="37" t="s">
        <v>167</v>
      </c>
      <c r="H13" s="32" t="s">
        <v>46</v>
      </c>
      <c r="I13" s="32"/>
      <c r="J13" s="33" t="s">
        <v>124</v>
      </c>
      <c r="K13" s="33" t="s">
        <v>117</v>
      </c>
      <c r="L13" s="34" t="s">
        <v>31</v>
      </c>
      <c r="M13" s="40">
        <v>7500000</v>
      </c>
      <c r="N13" s="35"/>
      <c r="O13" s="35">
        <v>7500000</v>
      </c>
      <c r="P13" s="48"/>
      <c r="Q13" s="29"/>
      <c r="R13" s="66"/>
      <c r="S13" s="66"/>
      <c r="T13" s="66">
        <f t="shared" si="3"/>
        <v>0</v>
      </c>
      <c r="U13" s="36"/>
      <c r="V13" s="36"/>
      <c r="W13" s="29"/>
    </row>
    <row r="14" spans="1:23" s="24" customFormat="1" ht="68.25" customHeight="1" x14ac:dyDescent="0.25">
      <c r="A14" s="41" t="s">
        <v>76</v>
      </c>
      <c r="B14" s="36">
        <v>2018.2860000000001</v>
      </c>
      <c r="C14" s="30">
        <v>44267</v>
      </c>
      <c r="D14" s="31" t="s">
        <v>174</v>
      </c>
      <c r="E14" s="36"/>
      <c r="F14" s="36"/>
      <c r="G14" s="37" t="s">
        <v>167</v>
      </c>
      <c r="H14" s="32" t="s">
        <v>46</v>
      </c>
      <c r="I14" s="32"/>
      <c r="J14" s="33" t="s">
        <v>124</v>
      </c>
      <c r="K14" s="33" t="s">
        <v>117</v>
      </c>
      <c r="L14" s="34" t="s">
        <v>31</v>
      </c>
      <c r="M14" s="40">
        <f>N14+O14</f>
        <v>4791600</v>
      </c>
      <c r="N14" s="35">
        <v>798600</v>
      </c>
      <c r="O14" s="35">
        <v>3993000</v>
      </c>
      <c r="P14" s="48"/>
      <c r="Q14" s="29"/>
      <c r="R14" s="66"/>
      <c r="S14" s="66"/>
      <c r="T14" s="66">
        <f t="shared" si="3"/>
        <v>0</v>
      </c>
      <c r="U14" s="36"/>
      <c r="V14" s="36"/>
      <c r="W14" s="29"/>
    </row>
    <row r="15" spans="1:23" s="24" customFormat="1" ht="75" x14ac:dyDescent="0.25">
      <c r="A15" s="13"/>
      <c r="B15" s="13"/>
      <c r="C15" s="13"/>
      <c r="D15" s="13"/>
      <c r="E15" s="75"/>
      <c r="F15" s="75"/>
      <c r="G15" s="13"/>
      <c r="H15" s="1" t="s">
        <v>9</v>
      </c>
      <c r="I15" s="1" t="s">
        <v>7</v>
      </c>
      <c r="J15" s="2" t="s">
        <v>16</v>
      </c>
      <c r="K15" s="2" t="s">
        <v>18</v>
      </c>
      <c r="L15" s="3" t="s">
        <v>32</v>
      </c>
      <c r="M15" s="4">
        <v>64000</v>
      </c>
      <c r="N15" s="5">
        <f>M15*0.1</f>
        <v>6400</v>
      </c>
      <c r="O15" s="5">
        <f t="shared" si="0"/>
        <v>70400</v>
      </c>
      <c r="P15" s="47"/>
      <c r="Q15" s="13"/>
      <c r="R15" s="65"/>
      <c r="S15" s="65"/>
      <c r="T15" s="65">
        <f t="shared" si="2"/>
        <v>0</v>
      </c>
      <c r="U15" s="75"/>
      <c r="V15" s="75"/>
      <c r="W15" s="13"/>
    </row>
    <row r="16" spans="1:23" s="24" customFormat="1" ht="75" x14ac:dyDescent="0.25">
      <c r="A16" s="13"/>
      <c r="B16" s="13"/>
      <c r="C16" s="13"/>
      <c r="D16" s="13"/>
      <c r="E16" s="75"/>
      <c r="F16" s="75"/>
      <c r="G16" s="13"/>
      <c r="H16" s="1" t="s">
        <v>9</v>
      </c>
      <c r="I16" s="1" t="s">
        <v>7</v>
      </c>
      <c r="J16" s="2" t="s">
        <v>16</v>
      </c>
      <c r="K16" s="2" t="s">
        <v>18</v>
      </c>
      <c r="L16" s="3" t="s">
        <v>29</v>
      </c>
      <c r="M16" s="4">
        <v>856000</v>
      </c>
      <c r="N16" s="5">
        <v>10000</v>
      </c>
      <c r="O16" s="5">
        <f t="shared" si="0"/>
        <v>866000</v>
      </c>
      <c r="P16" s="47"/>
      <c r="Q16" s="13"/>
      <c r="R16" s="65"/>
      <c r="S16" s="65"/>
      <c r="T16" s="65">
        <f t="shared" si="2"/>
        <v>0</v>
      </c>
      <c r="U16" s="75"/>
      <c r="V16" s="75"/>
      <c r="W16" s="13"/>
    </row>
    <row r="17" spans="1:23" s="24" customFormat="1" ht="60" x14ac:dyDescent="0.25">
      <c r="A17" s="13"/>
      <c r="B17" s="13"/>
      <c r="C17" s="13"/>
      <c r="D17" s="13"/>
      <c r="E17" s="75"/>
      <c r="F17" s="75"/>
      <c r="G17" s="13"/>
      <c r="H17" s="15" t="s">
        <v>9</v>
      </c>
      <c r="I17" s="15" t="s">
        <v>7</v>
      </c>
      <c r="J17" s="16" t="s">
        <v>51</v>
      </c>
      <c r="K17" s="16" t="s">
        <v>52</v>
      </c>
      <c r="L17" s="17" t="s">
        <v>33</v>
      </c>
      <c r="M17" s="28">
        <v>20000</v>
      </c>
      <c r="N17" s="19">
        <f t="shared" ref="N17:N86" si="4">M17*0.1</f>
        <v>2000</v>
      </c>
      <c r="O17" s="19">
        <f t="shared" si="0"/>
        <v>22000</v>
      </c>
      <c r="P17" s="47"/>
      <c r="Q17" s="13"/>
      <c r="R17" s="65"/>
      <c r="S17" s="65"/>
      <c r="T17" s="65">
        <f t="shared" si="2"/>
        <v>0</v>
      </c>
      <c r="U17" s="75"/>
      <c r="V17" s="75"/>
      <c r="W17" s="13"/>
    </row>
    <row r="18" spans="1:23" s="24" customFormat="1" ht="60" x14ac:dyDescent="0.25">
      <c r="A18" s="13"/>
      <c r="B18" s="13"/>
      <c r="C18" s="13"/>
      <c r="D18" s="13"/>
      <c r="E18" s="75"/>
      <c r="F18" s="75"/>
      <c r="G18" s="13"/>
      <c r="H18" s="15" t="s">
        <v>9</v>
      </c>
      <c r="I18" s="15" t="s">
        <v>7</v>
      </c>
      <c r="J18" s="16" t="s">
        <v>51</v>
      </c>
      <c r="K18" s="16" t="s">
        <v>52</v>
      </c>
      <c r="L18" s="17" t="s">
        <v>31</v>
      </c>
      <c r="M18" s="28">
        <v>893360</v>
      </c>
      <c r="N18" s="19">
        <f t="shared" si="4"/>
        <v>89336</v>
      </c>
      <c r="O18" s="19">
        <f t="shared" si="0"/>
        <v>982696</v>
      </c>
      <c r="P18" s="47"/>
      <c r="Q18" s="13"/>
      <c r="R18" s="65"/>
      <c r="S18" s="65"/>
      <c r="T18" s="65">
        <f>R18+S18</f>
        <v>0</v>
      </c>
      <c r="U18" s="75"/>
      <c r="V18" s="75"/>
      <c r="W18" s="13"/>
    </row>
    <row r="19" spans="1:23" s="59" customFormat="1" ht="97.5" customHeight="1" x14ac:dyDescent="0.25">
      <c r="A19" s="41" t="s">
        <v>76</v>
      </c>
      <c r="B19" s="36">
        <v>2018.116</v>
      </c>
      <c r="C19" s="60">
        <v>43686</v>
      </c>
      <c r="D19" s="31" t="s">
        <v>154</v>
      </c>
      <c r="E19" s="36" t="s">
        <v>95</v>
      </c>
      <c r="F19" s="36">
        <v>8552011</v>
      </c>
      <c r="G19" s="29" t="s">
        <v>157</v>
      </c>
      <c r="H19" s="32" t="s">
        <v>9</v>
      </c>
      <c r="I19" s="32"/>
      <c r="J19" s="33" t="s">
        <v>155</v>
      </c>
      <c r="K19" s="61" t="s">
        <v>156</v>
      </c>
      <c r="L19" s="34" t="s">
        <v>31</v>
      </c>
      <c r="M19" s="58">
        <v>13200000</v>
      </c>
      <c r="N19" s="35"/>
      <c r="O19" s="35">
        <v>13200000</v>
      </c>
      <c r="P19" s="48"/>
      <c r="Q19" s="29" t="s">
        <v>102</v>
      </c>
      <c r="R19" s="66">
        <v>12639842</v>
      </c>
      <c r="S19" s="66">
        <v>560158</v>
      </c>
      <c r="T19" s="66">
        <f>R19+S19</f>
        <v>13200000</v>
      </c>
      <c r="U19" s="36">
        <v>2019</v>
      </c>
      <c r="V19" s="36" t="s">
        <v>150</v>
      </c>
      <c r="W19" s="29"/>
    </row>
    <row r="20" spans="1:23" s="24" customFormat="1" ht="69.75" customHeight="1" x14ac:dyDescent="0.25">
      <c r="A20" s="41" t="s">
        <v>76</v>
      </c>
      <c r="B20" s="36">
        <v>2018.0219999999999</v>
      </c>
      <c r="C20" s="30">
        <v>43496</v>
      </c>
      <c r="D20" s="31" t="s">
        <v>79</v>
      </c>
      <c r="E20" s="36"/>
      <c r="F20" s="36"/>
      <c r="G20" s="37" t="s">
        <v>80</v>
      </c>
      <c r="H20" s="32" t="s">
        <v>9</v>
      </c>
      <c r="I20" s="32" t="s">
        <v>7</v>
      </c>
      <c r="J20" s="33" t="s">
        <v>51</v>
      </c>
      <c r="K20" s="33" t="s">
        <v>52</v>
      </c>
      <c r="L20" s="34" t="s">
        <v>31</v>
      </c>
      <c r="M20" s="35">
        <v>1176000</v>
      </c>
      <c r="N20" s="35">
        <v>235000</v>
      </c>
      <c r="O20" s="35">
        <v>941000</v>
      </c>
      <c r="P20" s="48"/>
      <c r="Q20" s="29"/>
      <c r="R20" s="66"/>
      <c r="S20" s="66"/>
      <c r="T20" s="66">
        <f t="shared" ref="T20:T22" si="5">R20+S20</f>
        <v>0</v>
      </c>
      <c r="U20" s="36"/>
      <c r="V20" s="36"/>
      <c r="W20" s="29"/>
    </row>
    <row r="21" spans="1:23" s="24" customFormat="1" ht="77.25" customHeight="1" x14ac:dyDescent="0.25">
      <c r="A21" s="41" t="s">
        <v>76</v>
      </c>
      <c r="B21" s="36">
        <v>2018.0219999999999</v>
      </c>
      <c r="C21" s="30">
        <v>43496</v>
      </c>
      <c r="D21" s="31" t="s">
        <v>77</v>
      </c>
      <c r="E21" s="36"/>
      <c r="F21" s="36"/>
      <c r="G21" s="37" t="s">
        <v>80</v>
      </c>
      <c r="H21" s="32" t="s">
        <v>9</v>
      </c>
      <c r="I21" s="32" t="s">
        <v>7</v>
      </c>
      <c r="J21" s="33" t="s">
        <v>51</v>
      </c>
      <c r="K21" s="33" t="s">
        <v>52</v>
      </c>
      <c r="L21" s="34" t="s">
        <v>59</v>
      </c>
      <c r="M21" s="35">
        <v>112000</v>
      </c>
      <c r="N21" s="35">
        <v>22000</v>
      </c>
      <c r="O21" s="35">
        <v>90000</v>
      </c>
      <c r="P21" s="48"/>
      <c r="Q21" s="29"/>
      <c r="R21" s="66"/>
      <c r="S21" s="66"/>
      <c r="T21" s="66">
        <f t="shared" si="5"/>
        <v>0</v>
      </c>
      <c r="U21" s="36"/>
      <c r="V21" s="36"/>
      <c r="W21" s="29"/>
    </row>
    <row r="22" spans="1:23" s="24" customFormat="1" ht="77.25" customHeight="1" x14ac:dyDescent="0.25">
      <c r="A22" s="41" t="s">
        <v>76</v>
      </c>
      <c r="B22" s="36">
        <v>2018.0219999999999</v>
      </c>
      <c r="C22" s="30">
        <v>43496</v>
      </c>
      <c r="D22" s="31" t="s">
        <v>78</v>
      </c>
      <c r="E22" s="36"/>
      <c r="F22" s="36"/>
      <c r="G22" s="37" t="s">
        <v>80</v>
      </c>
      <c r="H22" s="32" t="s">
        <v>9</v>
      </c>
      <c r="I22" s="32" t="s">
        <v>7</v>
      </c>
      <c r="J22" s="33" t="s">
        <v>51</v>
      </c>
      <c r="K22" s="33" t="s">
        <v>52</v>
      </c>
      <c r="L22" s="34" t="s">
        <v>30</v>
      </c>
      <c r="M22" s="35">
        <v>15000</v>
      </c>
      <c r="N22" s="35">
        <v>3000</v>
      </c>
      <c r="O22" s="35">
        <v>12000</v>
      </c>
      <c r="P22" s="48"/>
      <c r="Q22" s="29"/>
      <c r="R22" s="66"/>
      <c r="S22" s="66"/>
      <c r="T22" s="66">
        <f t="shared" si="5"/>
        <v>0</v>
      </c>
      <c r="U22" s="36"/>
      <c r="V22" s="36"/>
      <c r="W22" s="29"/>
    </row>
    <row r="23" spans="1:23" s="24" customFormat="1" ht="77.25" customHeight="1" x14ac:dyDescent="0.25">
      <c r="A23" s="41" t="s">
        <v>76</v>
      </c>
      <c r="B23" s="36">
        <v>2018.0719999999999</v>
      </c>
      <c r="C23" s="30">
        <v>43598</v>
      </c>
      <c r="D23" s="31" t="s">
        <v>112</v>
      </c>
      <c r="E23" s="36"/>
      <c r="F23" s="36"/>
      <c r="G23" s="37" t="s">
        <v>113</v>
      </c>
      <c r="H23" s="32" t="s">
        <v>9</v>
      </c>
      <c r="I23" s="32" t="s">
        <v>7</v>
      </c>
      <c r="J23" s="33" t="s">
        <v>114</v>
      </c>
      <c r="K23" s="33" t="s">
        <v>115</v>
      </c>
      <c r="L23" s="34" t="s">
        <v>30</v>
      </c>
      <c r="M23" s="35">
        <v>81000</v>
      </c>
      <c r="N23" s="35"/>
      <c r="O23" s="35">
        <v>65000</v>
      </c>
      <c r="P23" s="48">
        <v>16000</v>
      </c>
      <c r="Q23" s="29"/>
      <c r="R23" s="66"/>
      <c r="S23" s="66"/>
      <c r="T23" s="66">
        <f t="shared" ref="T23:T25" si="6">R23+S23</f>
        <v>0</v>
      </c>
      <c r="U23" s="36"/>
      <c r="V23" s="36"/>
      <c r="W23" s="29"/>
    </row>
    <row r="24" spans="1:23" s="24" customFormat="1" ht="77.25" customHeight="1" x14ac:dyDescent="0.25">
      <c r="A24" s="41" t="s">
        <v>76</v>
      </c>
      <c r="B24" s="36">
        <v>2018.0719999999999</v>
      </c>
      <c r="C24" s="30">
        <v>43598</v>
      </c>
      <c r="D24" s="31" t="s">
        <v>112</v>
      </c>
      <c r="E24" s="36"/>
      <c r="F24" s="36"/>
      <c r="G24" s="37" t="s">
        <v>113</v>
      </c>
      <c r="H24" s="32" t="s">
        <v>9</v>
      </c>
      <c r="I24" s="32" t="s">
        <v>7</v>
      </c>
      <c r="J24" s="33" t="s">
        <v>114</v>
      </c>
      <c r="K24" s="33" t="s">
        <v>115</v>
      </c>
      <c r="L24" s="34" t="s">
        <v>33</v>
      </c>
      <c r="M24" s="35">
        <v>30000</v>
      </c>
      <c r="N24" s="35"/>
      <c r="O24" s="35">
        <v>24000</v>
      </c>
      <c r="P24" s="48">
        <v>6000</v>
      </c>
      <c r="Q24" s="29"/>
      <c r="R24" s="66"/>
      <c r="S24" s="66"/>
      <c r="T24" s="66">
        <f t="shared" si="6"/>
        <v>0</v>
      </c>
      <c r="U24" s="36"/>
      <c r="V24" s="36"/>
      <c r="W24" s="29"/>
    </row>
    <row r="25" spans="1:23" s="24" customFormat="1" ht="77.25" customHeight="1" x14ac:dyDescent="0.25">
      <c r="A25" s="41" t="s">
        <v>76</v>
      </c>
      <c r="B25" s="36">
        <v>2018.0719999999999</v>
      </c>
      <c r="C25" s="30">
        <v>43598</v>
      </c>
      <c r="D25" s="31" t="s">
        <v>112</v>
      </c>
      <c r="E25" s="36"/>
      <c r="F25" s="36"/>
      <c r="G25" s="37" t="s">
        <v>113</v>
      </c>
      <c r="H25" s="32" t="s">
        <v>9</v>
      </c>
      <c r="I25" s="32" t="s">
        <v>7</v>
      </c>
      <c r="J25" s="33" t="s">
        <v>114</v>
      </c>
      <c r="K25" s="33" t="s">
        <v>115</v>
      </c>
      <c r="L25" s="34" t="s">
        <v>31</v>
      </c>
      <c r="M25" s="35">
        <v>824000</v>
      </c>
      <c r="N25" s="35"/>
      <c r="O25" s="35">
        <v>659000</v>
      </c>
      <c r="P25" s="48">
        <v>165000</v>
      </c>
      <c r="Q25" s="29"/>
      <c r="R25" s="66"/>
      <c r="S25" s="66"/>
      <c r="T25" s="66">
        <f t="shared" si="6"/>
        <v>0</v>
      </c>
      <c r="U25" s="36"/>
      <c r="V25" s="36"/>
      <c r="W25" s="29"/>
    </row>
    <row r="26" spans="1:23" s="24" customFormat="1" ht="135" customHeight="1" x14ac:dyDescent="0.25">
      <c r="A26" s="13"/>
      <c r="B26" s="13"/>
      <c r="C26" s="13"/>
      <c r="D26" s="13"/>
      <c r="E26" s="75"/>
      <c r="F26" s="75"/>
      <c r="G26" s="39" t="s">
        <v>93</v>
      </c>
      <c r="H26" s="6" t="s">
        <v>9</v>
      </c>
      <c r="I26" s="6" t="s">
        <v>7</v>
      </c>
      <c r="J26" s="6" t="s">
        <v>8</v>
      </c>
      <c r="K26" s="6" t="s">
        <v>37</v>
      </c>
      <c r="L26" s="7" t="s">
        <v>28</v>
      </c>
      <c r="M26" s="5">
        <v>76400</v>
      </c>
      <c r="N26" s="5">
        <f t="shared" si="4"/>
        <v>7640</v>
      </c>
      <c r="O26" s="5">
        <f t="shared" si="0"/>
        <v>84040</v>
      </c>
      <c r="P26" s="47"/>
      <c r="Q26" s="13"/>
      <c r="R26" s="65"/>
      <c r="S26" s="65"/>
      <c r="T26" s="65">
        <f>R26+S26</f>
        <v>0</v>
      </c>
      <c r="U26" s="75"/>
      <c r="V26" s="75"/>
      <c r="W26" s="13"/>
    </row>
    <row r="27" spans="1:23" s="24" customFormat="1" ht="45" x14ac:dyDescent="0.25">
      <c r="A27" s="13"/>
      <c r="B27" s="13"/>
      <c r="C27" s="13"/>
      <c r="D27" s="13"/>
      <c r="E27" s="75" t="s">
        <v>95</v>
      </c>
      <c r="F27" s="75">
        <v>3003348</v>
      </c>
      <c r="G27" s="39" t="s">
        <v>93</v>
      </c>
      <c r="H27" s="6" t="s">
        <v>9</v>
      </c>
      <c r="I27" s="6" t="s">
        <v>7</v>
      </c>
      <c r="J27" s="6" t="s">
        <v>8</v>
      </c>
      <c r="K27" s="6" t="s">
        <v>37</v>
      </c>
      <c r="L27" s="7" t="s">
        <v>33</v>
      </c>
      <c r="M27" s="5">
        <v>489600</v>
      </c>
      <c r="N27" s="5">
        <f t="shared" si="4"/>
        <v>48960</v>
      </c>
      <c r="O27" s="5">
        <f t="shared" si="0"/>
        <v>538560</v>
      </c>
      <c r="P27" s="47"/>
      <c r="Q27" s="13" t="s">
        <v>69</v>
      </c>
      <c r="R27" s="65">
        <v>440000</v>
      </c>
      <c r="S27" s="65"/>
      <c r="T27" s="65">
        <f>R27+S27</f>
        <v>440000</v>
      </c>
      <c r="U27" s="75">
        <v>2019</v>
      </c>
      <c r="V27" s="75" t="s">
        <v>94</v>
      </c>
      <c r="W27" s="13" t="s">
        <v>7</v>
      </c>
    </row>
    <row r="28" spans="1:23" s="24" customFormat="1" ht="45" x14ac:dyDescent="0.25">
      <c r="A28" s="13"/>
      <c r="B28" s="13"/>
      <c r="C28" s="13"/>
      <c r="D28" s="13"/>
      <c r="E28" s="75" t="s">
        <v>95</v>
      </c>
      <c r="F28" s="75">
        <v>3003348</v>
      </c>
      <c r="G28" s="39" t="s">
        <v>93</v>
      </c>
      <c r="H28" s="6" t="s">
        <v>9</v>
      </c>
      <c r="I28" s="6" t="s">
        <v>7</v>
      </c>
      <c r="J28" s="6" t="s">
        <v>8</v>
      </c>
      <c r="K28" s="6" t="s">
        <v>37</v>
      </c>
      <c r="L28" s="7" t="s">
        <v>31</v>
      </c>
      <c r="M28" s="5">
        <v>1580302</v>
      </c>
      <c r="N28" s="5">
        <f t="shared" si="4"/>
        <v>158030.20000000001</v>
      </c>
      <c r="O28" s="5">
        <f t="shared" si="0"/>
        <v>1738332.2</v>
      </c>
      <c r="P28" s="47"/>
      <c r="Q28" s="13" t="s">
        <v>69</v>
      </c>
      <c r="R28" s="65"/>
      <c r="S28" s="65">
        <v>1791962</v>
      </c>
      <c r="T28" s="65">
        <f>R28+S28</f>
        <v>1791962</v>
      </c>
      <c r="U28" s="75">
        <v>2019</v>
      </c>
      <c r="V28" s="75" t="s">
        <v>150</v>
      </c>
      <c r="W28" s="13" t="s">
        <v>7</v>
      </c>
    </row>
    <row r="29" spans="1:23" s="79" customFormat="1" ht="71.25" customHeight="1" x14ac:dyDescent="0.25">
      <c r="A29" s="41" t="s">
        <v>76</v>
      </c>
      <c r="B29" s="36">
        <v>2018.1869999999999</v>
      </c>
      <c r="C29" s="60">
        <v>43962</v>
      </c>
      <c r="D29" s="31" t="s">
        <v>172</v>
      </c>
      <c r="E29" s="36" t="s">
        <v>95</v>
      </c>
      <c r="F29" s="36">
        <v>3003348</v>
      </c>
      <c r="G29" s="37" t="s">
        <v>93</v>
      </c>
      <c r="H29" s="33" t="s">
        <v>9</v>
      </c>
      <c r="I29" s="33" t="s">
        <v>7</v>
      </c>
      <c r="J29" s="33" t="s">
        <v>8</v>
      </c>
      <c r="K29" s="33" t="s">
        <v>37</v>
      </c>
      <c r="L29" s="34" t="s">
        <v>31</v>
      </c>
      <c r="M29" s="42">
        <v>2888000</v>
      </c>
      <c r="N29" s="42">
        <v>395000</v>
      </c>
      <c r="O29" s="42">
        <v>2493000</v>
      </c>
      <c r="P29" s="48"/>
      <c r="Q29" s="29"/>
      <c r="R29" s="66"/>
      <c r="S29" s="66"/>
      <c r="T29" s="66"/>
      <c r="U29" s="36"/>
      <c r="V29" s="36"/>
      <c r="W29" s="29"/>
    </row>
    <row r="30" spans="1:23" ht="90" x14ac:dyDescent="0.25">
      <c r="A30" s="14"/>
      <c r="B30" s="14"/>
      <c r="C30" s="14"/>
      <c r="D30" s="14"/>
      <c r="E30" s="72"/>
      <c r="F30" s="72"/>
      <c r="G30" s="14"/>
      <c r="H30" s="15" t="s">
        <v>9</v>
      </c>
      <c r="I30" s="15" t="s">
        <v>7</v>
      </c>
      <c r="J30" s="16" t="s">
        <v>53</v>
      </c>
      <c r="K30" s="16" t="s">
        <v>54</v>
      </c>
      <c r="L30" s="17" t="s">
        <v>30</v>
      </c>
      <c r="M30" s="5">
        <f t="shared" ref="M30:M35" si="7">N30+O30</f>
        <v>81000</v>
      </c>
      <c r="N30" s="19">
        <v>15000</v>
      </c>
      <c r="O30" s="19">
        <v>66000</v>
      </c>
      <c r="P30" s="49"/>
      <c r="Q30" s="14"/>
      <c r="R30" s="67"/>
      <c r="S30" s="67"/>
      <c r="T30" s="65">
        <f t="shared" ref="T30:T37" si="8">R30+S30</f>
        <v>0</v>
      </c>
      <c r="U30" s="72"/>
      <c r="V30" s="72"/>
      <c r="W30" s="14"/>
    </row>
    <row r="31" spans="1:23" s="43" customFormat="1" ht="104.25" customHeight="1" x14ac:dyDescent="0.25">
      <c r="A31" s="34" t="s">
        <v>76</v>
      </c>
      <c r="B31" s="34">
        <v>2018.1420000000001</v>
      </c>
      <c r="C31" s="78">
        <v>43759</v>
      </c>
      <c r="D31" s="62" t="s">
        <v>165</v>
      </c>
      <c r="E31" s="44"/>
      <c r="F31" s="44"/>
      <c r="G31" s="55" t="s">
        <v>166</v>
      </c>
      <c r="H31" s="32" t="s">
        <v>9</v>
      </c>
      <c r="I31" s="32" t="s">
        <v>7</v>
      </c>
      <c r="J31" s="33" t="s">
        <v>53</v>
      </c>
      <c r="K31" s="33" t="s">
        <v>54</v>
      </c>
      <c r="L31" s="34" t="s">
        <v>30</v>
      </c>
      <c r="M31" s="42">
        <f t="shared" si="7"/>
        <v>279000</v>
      </c>
      <c r="N31" s="35">
        <v>227000</v>
      </c>
      <c r="O31" s="35">
        <v>52000</v>
      </c>
      <c r="P31" s="50"/>
      <c r="Q31" s="32" t="s">
        <v>69</v>
      </c>
      <c r="R31" s="68"/>
      <c r="S31" s="68">
        <v>216400</v>
      </c>
      <c r="T31" s="66">
        <f>R31+S31</f>
        <v>216400</v>
      </c>
      <c r="U31" s="44">
        <v>2020</v>
      </c>
      <c r="V31" s="44" t="s">
        <v>164</v>
      </c>
      <c r="W31" s="32" t="s">
        <v>7</v>
      </c>
    </row>
    <row r="32" spans="1:23" ht="90" x14ac:dyDescent="0.25">
      <c r="A32" s="14"/>
      <c r="B32" s="14"/>
      <c r="C32" s="14"/>
      <c r="D32" s="14"/>
      <c r="E32" s="72"/>
      <c r="F32" s="72"/>
      <c r="G32" s="14"/>
      <c r="H32" s="15" t="s">
        <v>9</v>
      </c>
      <c r="I32" s="15" t="s">
        <v>7</v>
      </c>
      <c r="J32" s="16" t="s">
        <v>53</v>
      </c>
      <c r="K32" s="16" t="s">
        <v>54</v>
      </c>
      <c r="L32" s="17" t="s">
        <v>33</v>
      </c>
      <c r="M32" s="5">
        <f t="shared" si="7"/>
        <v>65000</v>
      </c>
      <c r="N32" s="19">
        <v>12000</v>
      </c>
      <c r="O32" s="19">
        <v>53000</v>
      </c>
      <c r="P32" s="49"/>
      <c r="Q32" s="14"/>
      <c r="R32" s="67"/>
      <c r="S32" s="67"/>
      <c r="T32" s="65">
        <f t="shared" si="8"/>
        <v>0</v>
      </c>
      <c r="U32" s="72"/>
      <c r="V32" s="72"/>
      <c r="W32" s="14"/>
    </row>
    <row r="33" spans="1:23" s="43" customFormat="1" ht="104.25" customHeight="1" x14ac:dyDescent="0.25">
      <c r="A33" s="34" t="s">
        <v>76</v>
      </c>
      <c r="B33" s="34">
        <v>2018.1420000000001</v>
      </c>
      <c r="C33" s="78">
        <v>43759</v>
      </c>
      <c r="D33" s="62" t="s">
        <v>165</v>
      </c>
      <c r="E33" s="44"/>
      <c r="F33" s="44"/>
      <c r="G33" s="55" t="s">
        <v>166</v>
      </c>
      <c r="H33" s="32" t="s">
        <v>9</v>
      </c>
      <c r="I33" s="32" t="s">
        <v>7</v>
      </c>
      <c r="J33" s="33" t="s">
        <v>53</v>
      </c>
      <c r="K33" s="33" t="s">
        <v>54</v>
      </c>
      <c r="L33" s="34" t="s">
        <v>33</v>
      </c>
      <c r="M33" s="42">
        <f t="shared" si="7"/>
        <v>43000</v>
      </c>
      <c r="N33" s="35">
        <v>8000</v>
      </c>
      <c r="O33" s="35">
        <v>35000</v>
      </c>
      <c r="P33" s="50"/>
      <c r="Q33" s="32"/>
      <c r="R33" s="68"/>
      <c r="S33" s="68"/>
      <c r="T33" s="66"/>
      <c r="U33" s="44"/>
      <c r="V33" s="44"/>
      <c r="W33" s="32"/>
    </row>
    <row r="34" spans="1:23" ht="90" x14ac:dyDescent="0.25">
      <c r="A34" s="14"/>
      <c r="B34" s="14"/>
      <c r="C34" s="14"/>
      <c r="D34" s="14"/>
      <c r="E34" s="72"/>
      <c r="F34" s="72"/>
      <c r="G34" s="14"/>
      <c r="H34" s="15" t="s">
        <v>9</v>
      </c>
      <c r="I34" s="15" t="s">
        <v>7</v>
      </c>
      <c r="J34" s="16" t="s">
        <v>53</v>
      </c>
      <c r="K34" s="16" t="s">
        <v>54</v>
      </c>
      <c r="L34" s="17" t="s">
        <v>31</v>
      </c>
      <c r="M34" s="51">
        <f t="shared" si="7"/>
        <v>834000</v>
      </c>
      <c r="N34" s="19">
        <v>154000</v>
      </c>
      <c r="O34" s="19">
        <v>680000</v>
      </c>
      <c r="P34" s="49"/>
      <c r="Q34" s="14"/>
      <c r="R34" s="67"/>
      <c r="S34" s="67"/>
      <c r="T34" s="65">
        <f t="shared" si="8"/>
        <v>0</v>
      </c>
      <c r="U34" s="72"/>
      <c r="V34" s="72"/>
      <c r="W34" s="14"/>
    </row>
    <row r="35" spans="1:23" s="43" customFormat="1" ht="104.25" customHeight="1" x14ac:dyDescent="0.25">
      <c r="A35" s="34" t="s">
        <v>76</v>
      </c>
      <c r="B35" s="34">
        <v>2018.1420000000001</v>
      </c>
      <c r="C35" s="78">
        <v>43759</v>
      </c>
      <c r="D35" s="62" t="s">
        <v>165</v>
      </c>
      <c r="E35" s="44"/>
      <c r="F35" s="44"/>
      <c r="G35" s="32"/>
      <c r="H35" s="32" t="s">
        <v>9</v>
      </c>
      <c r="I35" s="32" t="s">
        <v>7</v>
      </c>
      <c r="J35" s="33" t="s">
        <v>53</v>
      </c>
      <c r="K35" s="33" t="s">
        <v>54</v>
      </c>
      <c r="L35" s="34" t="s">
        <v>31</v>
      </c>
      <c r="M35" s="42">
        <f t="shared" si="7"/>
        <v>658000</v>
      </c>
      <c r="N35" s="35">
        <v>122000</v>
      </c>
      <c r="O35" s="35">
        <v>536000</v>
      </c>
      <c r="P35" s="50"/>
      <c r="Q35" s="32"/>
      <c r="R35" s="68"/>
      <c r="S35" s="68"/>
      <c r="T35" s="66"/>
      <c r="U35" s="44"/>
      <c r="V35" s="44"/>
      <c r="W35" s="32"/>
    </row>
    <row r="36" spans="1:23" ht="90" x14ac:dyDescent="0.25">
      <c r="A36" s="14"/>
      <c r="B36" s="14"/>
      <c r="C36" s="14"/>
      <c r="D36" s="14"/>
      <c r="E36" s="72"/>
      <c r="F36" s="72"/>
      <c r="G36" s="56" t="s">
        <v>125</v>
      </c>
      <c r="H36" s="15" t="s">
        <v>9</v>
      </c>
      <c r="I36" s="15" t="s">
        <v>7</v>
      </c>
      <c r="J36" s="16" t="s">
        <v>58</v>
      </c>
      <c r="K36" s="16" t="s">
        <v>60</v>
      </c>
      <c r="L36" s="17" t="s">
        <v>59</v>
      </c>
      <c r="M36" s="19">
        <v>12000</v>
      </c>
      <c r="N36" s="19">
        <f t="shared" si="4"/>
        <v>1200</v>
      </c>
      <c r="O36" s="19">
        <f t="shared" si="0"/>
        <v>13200</v>
      </c>
      <c r="P36" s="49"/>
      <c r="Q36" s="14"/>
      <c r="R36" s="67"/>
      <c r="S36" s="67"/>
      <c r="T36" s="65">
        <f t="shared" si="8"/>
        <v>0</v>
      </c>
      <c r="U36" s="72"/>
      <c r="V36" s="72"/>
      <c r="W36" s="14"/>
    </row>
    <row r="37" spans="1:23" ht="90" x14ac:dyDescent="0.25">
      <c r="A37" s="14"/>
      <c r="B37" s="14"/>
      <c r="C37" s="14"/>
      <c r="D37" s="14"/>
      <c r="E37" s="72"/>
      <c r="F37" s="72"/>
      <c r="G37" s="56" t="s">
        <v>125</v>
      </c>
      <c r="H37" s="15" t="s">
        <v>9</v>
      </c>
      <c r="I37" s="15" t="s">
        <v>7</v>
      </c>
      <c r="J37" s="16" t="s">
        <v>58</v>
      </c>
      <c r="K37" s="16" t="s">
        <v>60</v>
      </c>
      <c r="L37" s="17" t="s">
        <v>33</v>
      </c>
      <c r="M37" s="19">
        <v>2400</v>
      </c>
      <c r="N37" s="19">
        <f t="shared" si="4"/>
        <v>240</v>
      </c>
      <c r="O37" s="19">
        <f t="shared" si="0"/>
        <v>2640</v>
      </c>
      <c r="P37" s="49"/>
      <c r="Q37" s="14"/>
      <c r="R37" s="67"/>
      <c r="S37" s="67"/>
      <c r="T37" s="65">
        <f t="shared" si="8"/>
        <v>0</v>
      </c>
      <c r="U37" s="72"/>
      <c r="V37" s="72"/>
      <c r="W37" s="14"/>
    </row>
    <row r="38" spans="1:23" ht="90" x14ac:dyDescent="0.25">
      <c r="A38" s="14"/>
      <c r="B38" s="14"/>
      <c r="C38" s="14"/>
      <c r="D38" s="14"/>
      <c r="E38" s="72"/>
      <c r="F38" s="72"/>
      <c r="G38" s="56" t="s">
        <v>125</v>
      </c>
      <c r="H38" s="15" t="s">
        <v>9</v>
      </c>
      <c r="I38" s="15" t="s">
        <v>7</v>
      </c>
      <c r="J38" s="16" t="s">
        <v>58</v>
      </c>
      <c r="K38" s="16" t="s">
        <v>60</v>
      </c>
      <c r="L38" s="17" t="s">
        <v>31</v>
      </c>
      <c r="M38" s="19">
        <v>48974.61</v>
      </c>
      <c r="N38" s="19">
        <f t="shared" si="4"/>
        <v>4897.4610000000002</v>
      </c>
      <c r="O38" s="19">
        <f t="shared" si="0"/>
        <v>53872.071000000004</v>
      </c>
      <c r="P38" s="49"/>
      <c r="Q38" s="14" t="s">
        <v>102</v>
      </c>
      <c r="R38" s="67">
        <v>66558</v>
      </c>
      <c r="S38" s="67"/>
      <c r="T38" s="67">
        <f>R38+S38</f>
        <v>66558</v>
      </c>
      <c r="U38" s="72">
        <v>2019</v>
      </c>
      <c r="V38" s="72" t="s">
        <v>103</v>
      </c>
      <c r="W38" s="14" t="s">
        <v>7</v>
      </c>
    </row>
    <row r="39" spans="1:23" ht="75" x14ac:dyDescent="0.25">
      <c r="A39" s="14"/>
      <c r="B39" s="14"/>
      <c r="C39" s="14"/>
      <c r="D39" s="14"/>
      <c r="E39" s="72"/>
      <c r="F39" s="72"/>
      <c r="G39" s="14"/>
      <c r="H39" s="8" t="s">
        <v>9</v>
      </c>
      <c r="I39" s="6" t="s">
        <v>7</v>
      </c>
      <c r="J39" s="6" t="s">
        <v>12</v>
      </c>
      <c r="K39" s="6" t="s">
        <v>13</v>
      </c>
      <c r="L39" s="7" t="s">
        <v>30</v>
      </c>
      <c r="M39" s="5">
        <v>5000</v>
      </c>
      <c r="N39" s="5">
        <f t="shared" si="4"/>
        <v>500</v>
      </c>
      <c r="O39" s="5">
        <f t="shared" si="0"/>
        <v>5500</v>
      </c>
      <c r="P39" s="49"/>
      <c r="Q39" s="14"/>
      <c r="R39" s="67"/>
      <c r="S39" s="67"/>
      <c r="T39" s="65">
        <f t="shared" ref="T39:T42" si="9">R39+S39</f>
        <v>0</v>
      </c>
      <c r="U39" s="72"/>
      <c r="V39" s="72"/>
      <c r="W39" s="14"/>
    </row>
    <row r="40" spans="1:23" ht="75" x14ac:dyDescent="0.25">
      <c r="A40" s="14"/>
      <c r="B40" s="14"/>
      <c r="C40" s="14"/>
      <c r="D40" s="14"/>
      <c r="E40" s="72"/>
      <c r="F40" s="72"/>
      <c r="G40" s="14"/>
      <c r="H40" s="8" t="s">
        <v>9</v>
      </c>
      <c r="I40" s="6" t="s">
        <v>7</v>
      </c>
      <c r="J40" s="6" t="s">
        <v>12</v>
      </c>
      <c r="K40" s="6" t="s">
        <v>13</v>
      </c>
      <c r="L40" s="7" t="s">
        <v>33</v>
      </c>
      <c r="M40" s="5">
        <v>7000</v>
      </c>
      <c r="N40" s="5">
        <f t="shared" si="4"/>
        <v>700</v>
      </c>
      <c r="O40" s="5">
        <f t="shared" si="0"/>
        <v>7700</v>
      </c>
      <c r="P40" s="49"/>
      <c r="Q40" s="14"/>
      <c r="R40" s="67"/>
      <c r="S40" s="67"/>
      <c r="T40" s="65">
        <f t="shared" si="9"/>
        <v>0</v>
      </c>
      <c r="U40" s="72"/>
      <c r="V40" s="72"/>
      <c r="W40" s="14"/>
    </row>
    <row r="41" spans="1:23" ht="75" x14ac:dyDescent="0.25">
      <c r="A41" s="14"/>
      <c r="B41" s="14"/>
      <c r="C41" s="14"/>
      <c r="D41" s="14"/>
      <c r="E41" s="72"/>
      <c r="F41" s="72"/>
      <c r="G41" s="14"/>
      <c r="H41" s="8" t="s">
        <v>9</v>
      </c>
      <c r="I41" s="6" t="s">
        <v>7</v>
      </c>
      <c r="J41" s="6" t="s">
        <v>12</v>
      </c>
      <c r="K41" s="6" t="s">
        <v>13</v>
      </c>
      <c r="L41" s="7" t="s">
        <v>31</v>
      </c>
      <c r="M41" s="5">
        <v>145000</v>
      </c>
      <c r="N41" s="5">
        <f t="shared" si="4"/>
        <v>14500</v>
      </c>
      <c r="O41" s="5">
        <f t="shared" si="0"/>
        <v>159500</v>
      </c>
      <c r="P41" s="49"/>
      <c r="Q41" s="14"/>
      <c r="R41" s="67"/>
      <c r="S41" s="67"/>
      <c r="T41" s="65">
        <f t="shared" si="9"/>
        <v>0</v>
      </c>
      <c r="U41" s="72"/>
      <c r="V41" s="72"/>
      <c r="W41" s="14"/>
    </row>
    <row r="42" spans="1:23" ht="159.75" customHeight="1" x14ac:dyDescent="0.25">
      <c r="A42" s="14"/>
      <c r="B42" s="14"/>
      <c r="C42" s="14"/>
      <c r="D42" s="14"/>
      <c r="E42" s="72"/>
      <c r="F42" s="72"/>
      <c r="G42" s="56" t="s">
        <v>158</v>
      </c>
      <c r="H42" s="1" t="s">
        <v>9</v>
      </c>
      <c r="I42" s="1" t="s">
        <v>7</v>
      </c>
      <c r="J42" s="9" t="s">
        <v>17</v>
      </c>
      <c r="K42" s="2" t="s">
        <v>23</v>
      </c>
      <c r="L42" s="3" t="s">
        <v>31</v>
      </c>
      <c r="M42" s="4">
        <v>1891060</v>
      </c>
      <c r="N42" s="5">
        <f t="shared" si="4"/>
        <v>189106</v>
      </c>
      <c r="O42" s="10">
        <f t="shared" si="0"/>
        <v>2080166</v>
      </c>
      <c r="P42" s="49"/>
      <c r="Q42" s="14"/>
      <c r="R42" s="67"/>
      <c r="S42" s="67"/>
      <c r="T42" s="65">
        <f t="shared" si="9"/>
        <v>0</v>
      </c>
      <c r="U42" s="72"/>
      <c r="V42" s="72"/>
      <c r="W42" s="14"/>
    </row>
    <row r="43" spans="1:23" s="43" customFormat="1" ht="147.75" customHeight="1" x14ac:dyDescent="0.25">
      <c r="A43" s="34" t="s">
        <v>76</v>
      </c>
      <c r="B43" s="44">
        <v>2018.116</v>
      </c>
      <c r="C43" s="54">
        <v>43686</v>
      </c>
      <c r="D43" s="33" t="s">
        <v>159</v>
      </c>
      <c r="E43" s="44" t="s">
        <v>95</v>
      </c>
      <c r="F43" s="44">
        <v>3003346</v>
      </c>
      <c r="G43" s="55" t="s">
        <v>158</v>
      </c>
      <c r="H43" s="32" t="s">
        <v>9</v>
      </c>
      <c r="I43" s="32" t="s">
        <v>7</v>
      </c>
      <c r="J43" s="62" t="s">
        <v>17</v>
      </c>
      <c r="K43" s="33" t="s">
        <v>23</v>
      </c>
      <c r="L43" s="34" t="s">
        <v>31</v>
      </c>
      <c r="M43" s="35">
        <v>4864000</v>
      </c>
      <c r="N43" s="42">
        <v>973000</v>
      </c>
      <c r="O43" s="35">
        <v>3891000</v>
      </c>
      <c r="P43" s="50"/>
      <c r="Q43" s="32" t="s">
        <v>102</v>
      </c>
      <c r="R43" s="68">
        <v>3901060</v>
      </c>
      <c r="S43" s="68"/>
      <c r="T43" s="68">
        <f>R43+S43</f>
        <v>3901060</v>
      </c>
      <c r="U43" s="44">
        <v>2019</v>
      </c>
      <c r="V43" s="44" t="s">
        <v>150</v>
      </c>
      <c r="W43" s="32"/>
    </row>
    <row r="44" spans="1:23" s="43" customFormat="1" ht="147.75" customHeight="1" x14ac:dyDescent="0.25">
      <c r="A44" s="34" t="s">
        <v>76</v>
      </c>
      <c r="B44" s="44">
        <v>2018.163</v>
      </c>
      <c r="C44" s="54">
        <v>43857</v>
      </c>
      <c r="D44" s="33" t="s">
        <v>170</v>
      </c>
      <c r="E44" s="44" t="s">
        <v>95</v>
      </c>
      <c r="F44" s="44">
        <v>3003346</v>
      </c>
      <c r="G44" s="55" t="s">
        <v>158</v>
      </c>
      <c r="H44" s="32" t="s">
        <v>9</v>
      </c>
      <c r="I44" s="32" t="s">
        <v>7</v>
      </c>
      <c r="J44" s="62" t="s">
        <v>17</v>
      </c>
      <c r="K44" s="33" t="s">
        <v>23</v>
      </c>
      <c r="L44" s="34" t="s">
        <v>31</v>
      </c>
      <c r="M44" s="35">
        <f>N44+O44</f>
        <v>5489000</v>
      </c>
      <c r="N44" s="42">
        <v>1098000</v>
      </c>
      <c r="O44" s="35">
        <v>4391000</v>
      </c>
      <c r="P44" s="50"/>
      <c r="Q44" s="32" t="s">
        <v>102</v>
      </c>
      <c r="R44" s="68">
        <v>3901060</v>
      </c>
      <c r="S44" s="68"/>
      <c r="T44" s="68">
        <f>R44+S44</f>
        <v>3901060</v>
      </c>
      <c r="U44" s="44">
        <v>2019</v>
      </c>
      <c r="V44" s="44" t="s">
        <v>150</v>
      </c>
      <c r="W44" s="32"/>
    </row>
    <row r="45" spans="1:23" ht="60" x14ac:dyDescent="0.25">
      <c r="A45" s="14"/>
      <c r="B45" s="14"/>
      <c r="C45" s="14"/>
      <c r="D45" s="14"/>
      <c r="E45" s="72"/>
      <c r="F45" s="72"/>
      <c r="G45" s="14"/>
      <c r="H45" s="8" t="s">
        <v>9</v>
      </c>
      <c r="I45" s="8" t="s">
        <v>7</v>
      </c>
      <c r="J45" s="2" t="s">
        <v>21</v>
      </c>
      <c r="K45" s="2" t="s">
        <v>38</v>
      </c>
      <c r="L45" s="3" t="s">
        <v>33</v>
      </c>
      <c r="M45" s="4">
        <v>57000</v>
      </c>
      <c r="N45" s="5">
        <f t="shared" si="4"/>
        <v>5700</v>
      </c>
      <c r="O45" s="5">
        <f t="shared" si="0"/>
        <v>62700</v>
      </c>
      <c r="P45" s="49"/>
      <c r="Q45" s="14"/>
      <c r="R45" s="67"/>
      <c r="S45" s="67"/>
      <c r="T45" s="65">
        <f t="shared" ref="T45:T55" si="10">R45+S45</f>
        <v>0</v>
      </c>
      <c r="U45" s="72"/>
      <c r="V45" s="72"/>
      <c r="W45" s="14"/>
    </row>
    <row r="46" spans="1:23" ht="60" x14ac:dyDescent="0.25">
      <c r="A46" s="14"/>
      <c r="B46" s="14"/>
      <c r="C46" s="14"/>
      <c r="D46" s="14"/>
      <c r="E46" s="72"/>
      <c r="F46" s="72"/>
      <c r="G46" s="14"/>
      <c r="H46" s="8" t="s">
        <v>9</v>
      </c>
      <c r="I46" s="8" t="s">
        <v>7</v>
      </c>
      <c r="J46" s="2" t="s">
        <v>21</v>
      </c>
      <c r="K46" s="2" t="s">
        <v>39</v>
      </c>
      <c r="L46" s="3" t="s">
        <v>31</v>
      </c>
      <c r="M46" s="4">
        <v>7720000</v>
      </c>
      <c r="N46" s="5">
        <f t="shared" si="4"/>
        <v>772000</v>
      </c>
      <c r="O46" s="5">
        <f t="shared" si="0"/>
        <v>8492000</v>
      </c>
      <c r="P46" s="49"/>
      <c r="Q46" s="14"/>
      <c r="R46" s="67"/>
      <c r="S46" s="67"/>
      <c r="T46" s="65">
        <f t="shared" si="10"/>
        <v>0</v>
      </c>
      <c r="U46" s="72"/>
      <c r="V46" s="72"/>
      <c r="W46" s="14"/>
    </row>
    <row r="47" spans="1:23" ht="60" x14ac:dyDescent="0.25">
      <c r="A47" s="14"/>
      <c r="B47" s="14"/>
      <c r="C47" s="14"/>
      <c r="D47" s="14"/>
      <c r="E47" s="72"/>
      <c r="F47" s="72"/>
      <c r="G47" s="14"/>
      <c r="H47" s="8" t="s">
        <v>9</v>
      </c>
      <c r="I47" s="8" t="s">
        <v>7</v>
      </c>
      <c r="J47" s="2" t="s">
        <v>24</v>
      </c>
      <c r="K47" s="2" t="s">
        <v>40</v>
      </c>
      <c r="L47" s="3" t="s">
        <v>30</v>
      </c>
      <c r="M47" s="4">
        <v>275764.46000000002</v>
      </c>
      <c r="N47" s="5">
        <f t="shared" si="4"/>
        <v>27576.446000000004</v>
      </c>
      <c r="O47" s="5">
        <f t="shared" si="0"/>
        <v>303340.90600000002</v>
      </c>
      <c r="P47" s="49"/>
      <c r="Q47" s="14"/>
      <c r="R47" s="67"/>
      <c r="S47" s="67"/>
      <c r="T47" s="65">
        <f t="shared" si="10"/>
        <v>0</v>
      </c>
      <c r="U47" s="72"/>
      <c r="V47" s="72"/>
      <c r="W47" s="14"/>
    </row>
    <row r="48" spans="1:23" ht="60" x14ac:dyDescent="0.25">
      <c r="A48" s="14"/>
      <c r="B48" s="14"/>
      <c r="C48" s="14"/>
      <c r="D48" s="14"/>
      <c r="E48" s="72"/>
      <c r="F48" s="72"/>
      <c r="G48" s="14"/>
      <c r="H48" s="8" t="s">
        <v>9</v>
      </c>
      <c r="I48" s="8" t="s">
        <v>7</v>
      </c>
      <c r="J48" s="2" t="s">
        <v>24</v>
      </c>
      <c r="K48" s="2" t="s">
        <v>41</v>
      </c>
      <c r="L48" s="3" t="s">
        <v>33</v>
      </c>
      <c r="M48" s="4">
        <v>115000</v>
      </c>
      <c r="N48" s="5">
        <f t="shared" si="4"/>
        <v>11500</v>
      </c>
      <c r="O48" s="5">
        <f t="shared" si="0"/>
        <v>126500</v>
      </c>
      <c r="P48" s="49"/>
      <c r="Q48" s="14"/>
      <c r="R48" s="67"/>
      <c r="S48" s="67"/>
      <c r="T48" s="65">
        <f t="shared" si="10"/>
        <v>0</v>
      </c>
      <c r="U48" s="72"/>
      <c r="V48" s="72"/>
      <c r="W48" s="14"/>
    </row>
    <row r="49" spans="1:23" ht="60" x14ac:dyDescent="0.25">
      <c r="A49" s="14"/>
      <c r="B49" s="14"/>
      <c r="C49" s="14"/>
      <c r="D49" s="14"/>
      <c r="E49" s="72"/>
      <c r="F49" s="72"/>
      <c r="G49" s="14"/>
      <c r="H49" s="8" t="s">
        <v>9</v>
      </c>
      <c r="I49" s="8" t="s">
        <v>7</v>
      </c>
      <c r="J49" s="2" t="s">
        <v>24</v>
      </c>
      <c r="K49" s="2" t="s">
        <v>42</v>
      </c>
      <c r="L49" s="3" t="s">
        <v>31</v>
      </c>
      <c r="M49" s="4">
        <v>2545144.17</v>
      </c>
      <c r="N49" s="5">
        <f t="shared" si="4"/>
        <v>254514.41700000002</v>
      </c>
      <c r="O49" s="5">
        <f t="shared" si="0"/>
        <v>2799658.5869999998</v>
      </c>
      <c r="P49" s="49"/>
      <c r="Q49" s="14"/>
      <c r="R49" s="67"/>
      <c r="S49" s="67"/>
      <c r="T49" s="65">
        <f t="shared" si="10"/>
        <v>0</v>
      </c>
      <c r="U49" s="72"/>
      <c r="V49" s="72"/>
      <c r="W49" s="14"/>
    </row>
    <row r="50" spans="1:23" s="43" customFormat="1" ht="112.5" customHeight="1" x14ac:dyDescent="0.25">
      <c r="A50" s="41" t="s">
        <v>76</v>
      </c>
      <c r="B50" s="44">
        <v>2018.316</v>
      </c>
      <c r="C50" s="54">
        <v>44372</v>
      </c>
      <c r="D50" s="33" t="s">
        <v>177</v>
      </c>
      <c r="E50" s="44"/>
      <c r="F50" s="44"/>
      <c r="G50" s="55" t="s">
        <v>92</v>
      </c>
      <c r="H50" s="32" t="s">
        <v>9</v>
      </c>
      <c r="I50" s="32" t="s">
        <v>7</v>
      </c>
      <c r="J50" s="33" t="s">
        <v>110</v>
      </c>
      <c r="K50" s="33" t="s">
        <v>90</v>
      </c>
      <c r="L50" s="34" t="s">
        <v>59</v>
      </c>
      <c r="M50" s="35">
        <f>O50+P50</f>
        <v>50000</v>
      </c>
      <c r="N50" s="42"/>
      <c r="O50" s="42">
        <v>40000</v>
      </c>
      <c r="P50" s="50">
        <v>10000</v>
      </c>
      <c r="Q50" s="32"/>
      <c r="R50" s="68"/>
      <c r="S50" s="68"/>
      <c r="T50" s="66">
        <f t="shared" ref="T50" si="11">R50+S50</f>
        <v>0</v>
      </c>
      <c r="U50" s="44"/>
      <c r="V50" s="44"/>
      <c r="W50" s="32"/>
    </row>
    <row r="51" spans="1:23" s="43" customFormat="1" ht="105" x14ac:dyDescent="0.25">
      <c r="A51" s="41" t="s">
        <v>76</v>
      </c>
      <c r="B51" s="44">
        <v>2018.0329999999999</v>
      </c>
      <c r="C51" s="54">
        <v>43535</v>
      </c>
      <c r="D51" s="33" t="s">
        <v>91</v>
      </c>
      <c r="E51" s="44"/>
      <c r="F51" s="44"/>
      <c r="G51" s="55" t="s">
        <v>92</v>
      </c>
      <c r="H51" s="32" t="s">
        <v>9</v>
      </c>
      <c r="I51" s="32" t="s">
        <v>7</v>
      </c>
      <c r="J51" s="33" t="s">
        <v>110</v>
      </c>
      <c r="K51" s="33" t="s">
        <v>90</v>
      </c>
      <c r="L51" s="34" t="s">
        <v>31</v>
      </c>
      <c r="M51" s="35">
        <v>1100000</v>
      </c>
      <c r="N51" s="42"/>
      <c r="O51" s="42">
        <v>800000</v>
      </c>
      <c r="P51" s="50">
        <v>220000</v>
      </c>
      <c r="Q51" s="32"/>
      <c r="R51" s="68"/>
      <c r="S51" s="68"/>
      <c r="T51" s="66">
        <f t="shared" si="10"/>
        <v>0</v>
      </c>
      <c r="U51" s="44"/>
      <c r="V51" s="44"/>
      <c r="W51" s="32"/>
    </row>
    <row r="52" spans="1:23" s="43" customFormat="1" ht="112.5" customHeight="1" x14ac:dyDescent="0.25">
      <c r="A52" s="41" t="s">
        <v>76</v>
      </c>
      <c r="B52" s="44">
        <v>2018.0719999999999</v>
      </c>
      <c r="C52" s="54">
        <v>43598</v>
      </c>
      <c r="D52" s="33" t="s">
        <v>111</v>
      </c>
      <c r="E52" s="44"/>
      <c r="F52" s="44"/>
      <c r="G52" s="55" t="s">
        <v>92</v>
      </c>
      <c r="H52" s="32" t="s">
        <v>9</v>
      </c>
      <c r="I52" s="32" t="s">
        <v>7</v>
      </c>
      <c r="J52" s="33" t="s">
        <v>110</v>
      </c>
      <c r="K52" s="33" t="s">
        <v>90</v>
      </c>
      <c r="L52" s="34" t="s">
        <v>31</v>
      </c>
      <c r="M52" s="35">
        <v>2198000</v>
      </c>
      <c r="N52" s="42"/>
      <c r="O52" s="42">
        <v>1758000</v>
      </c>
      <c r="P52" s="50">
        <v>440000</v>
      </c>
      <c r="Q52" s="32"/>
      <c r="R52" s="68"/>
      <c r="S52" s="68"/>
      <c r="T52" s="66">
        <f t="shared" si="10"/>
        <v>0</v>
      </c>
      <c r="U52" s="44"/>
      <c r="V52" s="44"/>
      <c r="W52" s="32"/>
    </row>
    <row r="53" spans="1:23" s="43" customFormat="1" ht="112.5" customHeight="1" x14ac:dyDescent="0.25">
      <c r="A53" s="41" t="s">
        <v>76</v>
      </c>
      <c r="B53" s="44">
        <v>2018.316</v>
      </c>
      <c r="C53" s="54">
        <v>44372</v>
      </c>
      <c r="D53" s="33" t="s">
        <v>177</v>
      </c>
      <c r="E53" s="44"/>
      <c r="F53" s="44"/>
      <c r="G53" s="55" t="s">
        <v>92</v>
      </c>
      <c r="H53" s="32" t="s">
        <v>9</v>
      </c>
      <c r="I53" s="32" t="s">
        <v>7</v>
      </c>
      <c r="J53" s="33" t="s">
        <v>110</v>
      </c>
      <c r="K53" s="33" t="s">
        <v>90</v>
      </c>
      <c r="L53" s="34" t="s">
        <v>31</v>
      </c>
      <c r="M53" s="35">
        <f>O53+P53</f>
        <v>2148000</v>
      </c>
      <c r="N53" s="42"/>
      <c r="O53" s="42">
        <v>1718000</v>
      </c>
      <c r="P53" s="50">
        <v>430000</v>
      </c>
      <c r="Q53" s="32"/>
      <c r="R53" s="68"/>
      <c r="S53" s="68"/>
      <c r="T53" s="66">
        <f t="shared" si="10"/>
        <v>0</v>
      </c>
      <c r="U53" s="44"/>
      <c r="V53" s="44"/>
      <c r="W53" s="32"/>
    </row>
    <row r="54" spans="1:23" ht="92.25" customHeight="1" x14ac:dyDescent="0.25">
      <c r="A54" s="14"/>
      <c r="B54" s="14"/>
      <c r="C54" s="14"/>
      <c r="D54" s="14"/>
      <c r="E54" s="72"/>
      <c r="F54" s="72"/>
      <c r="G54" s="56" t="s">
        <v>160</v>
      </c>
      <c r="H54" s="6" t="s">
        <v>9</v>
      </c>
      <c r="I54" s="6" t="s">
        <v>7</v>
      </c>
      <c r="J54" s="6" t="s">
        <v>10</v>
      </c>
      <c r="K54" s="6" t="s">
        <v>15</v>
      </c>
      <c r="L54" s="7" t="s">
        <v>30</v>
      </c>
      <c r="M54" s="5">
        <v>180000</v>
      </c>
      <c r="N54" s="5">
        <f t="shared" si="4"/>
        <v>18000</v>
      </c>
      <c r="O54" s="5">
        <f t="shared" si="0"/>
        <v>198000</v>
      </c>
      <c r="P54" s="49"/>
      <c r="Q54" s="14"/>
      <c r="R54" s="67"/>
      <c r="S54" s="67"/>
      <c r="T54" s="65">
        <f t="shared" si="10"/>
        <v>0</v>
      </c>
      <c r="U54" s="72"/>
      <c r="V54" s="72"/>
      <c r="W54" s="14"/>
    </row>
    <row r="55" spans="1:23" s="22" customFormat="1" ht="98.25" customHeight="1" x14ac:dyDescent="0.25">
      <c r="A55" s="15"/>
      <c r="B55" s="15"/>
      <c r="C55" s="15"/>
      <c r="D55" s="15"/>
      <c r="E55" s="73"/>
      <c r="F55" s="73"/>
      <c r="G55" s="57" t="s">
        <v>160</v>
      </c>
      <c r="H55" s="6" t="s">
        <v>9</v>
      </c>
      <c r="I55" s="6" t="s">
        <v>7</v>
      </c>
      <c r="J55" s="6" t="s">
        <v>10</v>
      </c>
      <c r="K55" s="6" t="s">
        <v>15</v>
      </c>
      <c r="L55" s="7" t="s">
        <v>33</v>
      </c>
      <c r="M55" s="5">
        <v>8000</v>
      </c>
      <c r="N55" s="5">
        <f t="shared" si="4"/>
        <v>800</v>
      </c>
      <c r="O55" s="5">
        <f t="shared" si="0"/>
        <v>8800</v>
      </c>
      <c r="P55" s="51"/>
      <c r="Q55" s="15"/>
      <c r="R55" s="69"/>
      <c r="S55" s="69"/>
      <c r="T55" s="65">
        <f t="shared" si="10"/>
        <v>0</v>
      </c>
      <c r="U55" s="73"/>
      <c r="V55" s="73"/>
      <c r="W55" s="15"/>
    </row>
    <row r="56" spans="1:23" s="22" customFormat="1" ht="98.25" customHeight="1" x14ac:dyDescent="0.25">
      <c r="A56" s="15"/>
      <c r="B56" s="15"/>
      <c r="C56" s="15"/>
      <c r="D56" s="15"/>
      <c r="E56" s="73" t="s">
        <v>95</v>
      </c>
      <c r="F56" s="73">
        <v>3003332</v>
      </c>
      <c r="G56" s="57" t="s">
        <v>160</v>
      </c>
      <c r="H56" s="6" t="s">
        <v>9</v>
      </c>
      <c r="I56" s="6" t="s">
        <v>7</v>
      </c>
      <c r="J56" s="6" t="s">
        <v>10</v>
      </c>
      <c r="K56" s="6" t="s">
        <v>15</v>
      </c>
      <c r="L56" s="7" t="s">
        <v>31</v>
      </c>
      <c r="M56" s="5">
        <v>454400</v>
      </c>
      <c r="N56" s="5">
        <f t="shared" si="4"/>
        <v>45440</v>
      </c>
      <c r="O56" s="5">
        <f t="shared" si="0"/>
        <v>499840</v>
      </c>
      <c r="P56" s="51"/>
      <c r="Q56" s="15" t="s">
        <v>102</v>
      </c>
      <c r="R56" s="69"/>
      <c r="S56" s="69">
        <v>652296</v>
      </c>
      <c r="T56" s="69">
        <f>R56+S56</f>
        <v>652296</v>
      </c>
      <c r="U56" s="73">
        <v>2019</v>
      </c>
      <c r="V56" s="73" t="s">
        <v>150</v>
      </c>
      <c r="W56" s="15" t="s">
        <v>7</v>
      </c>
    </row>
    <row r="57" spans="1:23" s="22" customFormat="1" ht="60" x14ac:dyDescent="0.25">
      <c r="A57" s="15"/>
      <c r="B57" s="15"/>
      <c r="C57" s="15"/>
      <c r="D57" s="15"/>
      <c r="E57" s="73"/>
      <c r="F57" s="73"/>
      <c r="G57" s="15"/>
      <c r="H57" s="8" t="s">
        <v>9</v>
      </c>
      <c r="I57" s="6" t="s">
        <v>7</v>
      </c>
      <c r="J57" s="6" t="s">
        <v>14</v>
      </c>
      <c r="K57" s="6" t="s">
        <v>55</v>
      </c>
      <c r="L57" s="7" t="s">
        <v>30</v>
      </c>
      <c r="M57" s="5">
        <v>10000</v>
      </c>
      <c r="N57" s="5">
        <f t="shared" si="4"/>
        <v>1000</v>
      </c>
      <c r="O57" s="5">
        <f t="shared" si="0"/>
        <v>11000</v>
      </c>
      <c r="P57" s="51"/>
      <c r="Q57" s="15"/>
      <c r="R57" s="69"/>
      <c r="S57" s="69"/>
      <c r="T57" s="65">
        <f t="shared" ref="T57:T64" si="12">R57+S57</f>
        <v>0</v>
      </c>
      <c r="U57" s="73"/>
      <c r="V57" s="73"/>
      <c r="W57" s="15"/>
    </row>
    <row r="58" spans="1:23" s="22" customFormat="1" ht="60" x14ac:dyDescent="0.25">
      <c r="A58" s="15"/>
      <c r="B58" s="15"/>
      <c r="C58" s="15"/>
      <c r="D58" s="15"/>
      <c r="E58" s="73"/>
      <c r="F58" s="73"/>
      <c r="G58" s="15"/>
      <c r="H58" s="8" t="s">
        <v>9</v>
      </c>
      <c r="I58" s="6" t="s">
        <v>7</v>
      </c>
      <c r="J58" s="6" t="s">
        <v>14</v>
      </c>
      <c r="K58" s="6" t="s">
        <v>55</v>
      </c>
      <c r="L58" s="7" t="s">
        <v>33</v>
      </c>
      <c r="M58" s="5">
        <v>46000</v>
      </c>
      <c r="N58" s="5">
        <f t="shared" si="4"/>
        <v>4600</v>
      </c>
      <c r="O58" s="5">
        <f t="shared" si="0"/>
        <v>50600</v>
      </c>
      <c r="P58" s="51"/>
      <c r="Q58" s="15"/>
      <c r="R58" s="69"/>
      <c r="S58" s="69"/>
      <c r="T58" s="65">
        <f t="shared" si="12"/>
        <v>0</v>
      </c>
      <c r="U58" s="73"/>
      <c r="V58" s="73"/>
      <c r="W58" s="15"/>
    </row>
    <row r="59" spans="1:23" s="22" customFormat="1" ht="60" x14ac:dyDescent="0.25">
      <c r="A59" s="15"/>
      <c r="B59" s="15"/>
      <c r="C59" s="15"/>
      <c r="D59" s="15"/>
      <c r="E59" s="73"/>
      <c r="F59" s="73"/>
      <c r="G59" s="15"/>
      <c r="H59" s="8" t="s">
        <v>9</v>
      </c>
      <c r="I59" s="6" t="s">
        <v>7</v>
      </c>
      <c r="J59" s="6" t="s">
        <v>14</v>
      </c>
      <c r="K59" s="6" t="s">
        <v>55</v>
      </c>
      <c r="L59" s="7" t="s">
        <v>31</v>
      </c>
      <c r="M59" s="5">
        <v>533124</v>
      </c>
      <c r="N59" s="5">
        <f t="shared" si="4"/>
        <v>53312.4</v>
      </c>
      <c r="O59" s="5">
        <f t="shared" si="0"/>
        <v>586436.4</v>
      </c>
      <c r="P59" s="51"/>
      <c r="Q59" s="15"/>
      <c r="R59" s="69"/>
      <c r="S59" s="69"/>
      <c r="T59" s="65">
        <f t="shared" si="12"/>
        <v>0</v>
      </c>
      <c r="U59" s="73"/>
      <c r="V59" s="73"/>
      <c r="W59" s="15"/>
    </row>
    <row r="60" spans="1:23" s="43" customFormat="1" ht="63.75" customHeight="1" x14ac:dyDescent="0.25">
      <c r="A60" s="33" t="s">
        <v>76</v>
      </c>
      <c r="B60" s="44">
        <v>2018.0719999999999</v>
      </c>
      <c r="C60" s="54">
        <v>43598</v>
      </c>
      <c r="D60" s="33" t="s">
        <v>105</v>
      </c>
      <c r="E60" s="44"/>
      <c r="F60" s="44"/>
      <c r="G60" s="32"/>
      <c r="H60" s="32" t="s">
        <v>9</v>
      </c>
      <c r="I60" s="33" t="s">
        <v>106</v>
      </c>
      <c r="J60" s="33"/>
      <c r="K60" s="33" t="s">
        <v>107</v>
      </c>
      <c r="L60" s="34" t="s">
        <v>31</v>
      </c>
      <c r="M60" s="42">
        <v>1736000</v>
      </c>
      <c r="N60" s="42"/>
      <c r="O60" s="42">
        <v>1389000</v>
      </c>
      <c r="P60" s="50">
        <v>347000</v>
      </c>
      <c r="Q60" s="32"/>
      <c r="R60" s="68"/>
      <c r="S60" s="68"/>
      <c r="T60" s="66">
        <f t="shared" si="12"/>
        <v>0</v>
      </c>
      <c r="U60" s="44"/>
      <c r="V60" s="44"/>
      <c r="W60" s="32"/>
    </row>
    <row r="61" spans="1:23" s="43" customFormat="1" ht="63.75" customHeight="1" x14ac:dyDescent="0.25">
      <c r="A61" s="33" t="s">
        <v>76</v>
      </c>
      <c r="B61" s="44">
        <v>2018.0719999999999</v>
      </c>
      <c r="C61" s="54">
        <v>43598</v>
      </c>
      <c r="D61" s="33" t="s">
        <v>105</v>
      </c>
      <c r="E61" s="44"/>
      <c r="F61" s="44"/>
      <c r="G61" s="55" t="s">
        <v>133</v>
      </c>
      <c r="H61" s="32" t="s">
        <v>9</v>
      </c>
      <c r="I61" s="33" t="s">
        <v>7</v>
      </c>
      <c r="J61" s="33" t="s">
        <v>108</v>
      </c>
      <c r="K61" s="33" t="s">
        <v>109</v>
      </c>
      <c r="L61" s="34" t="s">
        <v>30</v>
      </c>
      <c r="M61" s="42">
        <v>54000</v>
      </c>
      <c r="N61" s="42"/>
      <c r="O61" s="42">
        <v>43000</v>
      </c>
      <c r="P61" s="50">
        <v>11000</v>
      </c>
      <c r="Q61" s="32"/>
      <c r="R61" s="68"/>
      <c r="S61" s="68"/>
      <c r="T61" s="66">
        <f t="shared" si="12"/>
        <v>0</v>
      </c>
      <c r="U61" s="44"/>
      <c r="V61" s="44"/>
      <c r="W61" s="32"/>
    </row>
    <row r="62" spans="1:23" s="43" customFormat="1" ht="63.75" customHeight="1" x14ac:dyDescent="0.25">
      <c r="A62" s="33" t="s">
        <v>76</v>
      </c>
      <c r="B62" s="44">
        <v>2018.0719999999999</v>
      </c>
      <c r="C62" s="54">
        <v>43598</v>
      </c>
      <c r="D62" s="33" t="s">
        <v>105</v>
      </c>
      <c r="E62" s="44"/>
      <c r="F62" s="44"/>
      <c r="G62" s="55" t="s">
        <v>133</v>
      </c>
      <c r="H62" s="32" t="s">
        <v>9</v>
      </c>
      <c r="I62" s="33" t="s">
        <v>7</v>
      </c>
      <c r="J62" s="33" t="s">
        <v>108</v>
      </c>
      <c r="K62" s="33" t="s">
        <v>109</v>
      </c>
      <c r="L62" s="34" t="s">
        <v>33</v>
      </c>
      <c r="M62" s="42">
        <v>30000</v>
      </c>
      <c r="N62" s="42"/>
      <c r="O62" s="42">
        <v>24000</v>
      </c>
      <c r="P62" s="50">
        <v>6000</v>
      </c>
      <c r="Q62" s="32"/>
      <c r="R62" s="68"/>
      <c r="S62" s="68"/>
      <c r="T62" s="66">
        <f t="shared" si="12"/>
        <v>0</v>
      </c>
      <c r="U62" s="44"/>
      <c r="V62" s="44"/>
      <c r="W62" s="32"/>
    </row>
    <row r="63" spans="1:23" s="43" customFormat="1" ht="63.75" customHeight="1" x14ac:dyDescent="0.25">
      <c r="A63" s="33" t="s">
        <v>76</v>
      </c>
      <c r="B63" s="44">
        <v>2018.0719999999999</v>
      </c>
      <c r="C63" s="54">
        <v>43598</v>
      </c>
      <c r="D63" s="33" t="s">
        <v>105</v>
      </c>
      <c r="E63" s="44"/>
      <c r="F63" s="44"/>
      <c r="G63" s="55" t="s">
        <v>133</v>
      </c>
      <c r="H63" s="32" t="s">
        <v>9</v>
      </c>
      <c r="I63" s="33" t="s">
        <v>7</v>
      </c>
      <c r="J63" s="33" t="s">
        <v>108</v>
      </c>
      <c r="K63" s="33" t="s">
        <v>109</v>
      </c>
      <c r="L63" s="34" t="s">
        <v>31</v>
      </c>
      <c r="M63" s="42">
        <v>1286000</v>
      </c>
      <c r="N63" s="42"/>
      <c r="O63" s="42">
        <v>1029000</v>
      </c>
      <c r="P63" s="50">
        <v>257000</v>
      </c>
      <c r="Q63" s="32"/>
      <c r="R63" s="68"/>
      <c r="S63" s="68"/>
      <c r="T63" s="66">
        <f t="shared" si="12"/>
        <v>0</v>
      </c>
      <c r="U63" s="44"/>
      <c r="V63" s="44"/>
      <c r="W63" s="32"/>
    </row>
    <row r="64" spans="1:23" s="22" customFormat="1" ht="45" x14ac:dyDescent="0.25">
      <c r="A64" s="15"/>
      <c r="B64" s="15"/>
      <c r="C64" s="15"/>
      <c r="D64" s="15"/>
      <c r="E64" s="73"/>
      <c r="F64" s="73"/>
      <c r="G64" s="15"/>
      <c r="H64" s="2" t="s">
        <v>3</v>
      </c>
      <c r="I64" s="2" t="s">
        <v>4</v>
      </c>
      <c r="J64" s="2" t="s">
        <v>5</v>
      </c>
      <c r="K64" s="2" t="s">
        <v>6</v>
      </c>
      <c r="L64" s="3" t="s">
        <v>31</v>
      </c>
      <c r="M64" s="11">
        <v>1056000</v>
      </c>
      <c r="N64" s="5">
        <f t="shared" si="4"/>
        <v>105600</v>
      </c>
      <c r="O64" s="11">
        <f t="shared" si="0"/>
        <v>1161600</v>
      </c>
      <c r="P64" s="51"/>
      <c r="Q64" s="15"/>
      <c r="R64" s="69"/>
      <c r="S64" s="69"/>
      <c r="T64" s="65">
        <f t="shared" si="12"/>
        <v>0</v>
      </c>
      <c r="U64" s="73"/>
      <c r="V64" s="73"/>
      <c r="W64" s="15"/>
    </row>
    <row r="65" spans="1:23" s="43" customFormat="1" ht="72" customHeight="1" x14ac:dyDescent="0.25">
      <c r="A65" s="33" t="s">
        <v>76</v>
      </c>
      <c r="B65" s="44">
        <v>2018.077</v>
      </c>
      <c r="C65" s="54">
        <v>43613</v>
      </c>
      <c r="D65" s="33" t="s">
        <v>128</v>
      </c>
      <c r="E65" s="44" t="s">
        <v>95</v>
      </c>
      <c r="F65" s="44">
        <v>8702013</v>
      </c>
      <c r="G65" s="44" t="s">
        <v>129</v>
      </c>
      <c r="H65" s="32" t="s">
        <v>3</v>
      </c>
      <c r="I65" s="33" t="s">
        <v>11</v>
      </c>
      <c r="J65" s="33" t="s">
        <v>130</v>
      </c>
      <c r="K65" s="33" t="s">
        <v>131</v>
      </c>
      <c r="L65" s="34" t="s">
        <v>31</v>
      </c>
      <c r="M65" s="42">
        <v>87500</v>
      </c>
      <c r="N65" s="42">
        <v>17500</v>
      </c>
      <c r="O65" s="42">
        <v>70000</v>
      </c>
      <c r="P65" s="50"/>
      <c r="Q65" s="32" t="s">
        <v>102</v>
      </c>
      <c r="R65" s="68">
        <v>70000</v>
      </c>
      <c r="S65" s="68"/>
      <c r="T65" s="68">
        <f>R65+S65</f>
        <v>70000</v>
      </c>
      <c r="U65" s="44">
        <v>2019</v>
      </c>
      <c r="V65" s="44" t="s">
        <v>103</v>
      </c>
      <c r="W65" s="34" t="s">
        <v>132</v>
      </c>
    </row>
    <row r="66" spans="1:23" s="22" customFormat="1" ht="45" x14ac:dyDescent="0.25">
      <c r="A66" s="15"/>
      <c r="B66" s="15"/>
      <c r="C66" s="15"/>
      <c r="D66" s="15"/>
      <c r="E66" s="73"/>
      <c r="F66" s="73"/>
      <c r="G66" s="15"/>
      <c r="H66" s="15" t="s">
        <v>3</v>
      </c>
      <c r="I66" s="15" t="s">
        <v>11</v>
      </c>
      <c r="J66" s="16" t="s">
        <v>56</v>
      </c>
      <c r="K66" s="16" t="s">
        <v>57</v>
      </c>
      <c r="L66" s="17" t="s">
        <v>30</v>
      </c>
      <c r="M66" s="19">
        <v>750000</v>
      </c>
      <c r="N66" s="19">
        <f t="shared" si="4"/>
        <v>75000</v>
      </c>
      <c r="O66" s="19">
        <f t="shared" si="0"/>
        <v>825000</v>
      </c>
      <c r="P66" s="51"/>
      <c r="Q66" s="15"/>
      <c r="R66" s="69"/>
      <c r="S66" s="69"/>
      <c r="T66" s="65">
        <f t="shared" ref="T66:T72" si="13">R66+S66</f>
        <v>0</v>
      </c>
      <c r="U66" s="73"/>
      <c r="V66" s="73"/>
      <c r="W66" s="15"/>
    </row>
    <row r="67" spans="1:23" s="22" customFormat="1" ht="45" x14ac:dyDescent="0.25">
      <c r="A67" s="15"/>
      <c r="B67" s="15"/>
      <c r="C67" s="15"/>
      <c r="D67" s="15"/>
      <c r="E67" s="73"/>
      <c r="F67" s="73"/>
      <c r="G67" s="15"/>
      <c r="H67" s="15" t="s">
        <v>3</v>
      </c>
      <c r="I67" s="15" t="s">
        <v>11</v>
      </c>
      <c r="J67" s="16" t="s">
        <v>56</v>
      </c>
      <c r="K67" s="16" t="s">
        <v>57</v>
      </c>
      <c r="L67" s="17" t="s">
        <v>33</v>
      </c>
      <c r="M67" s="19">
        <v>318181.82</v>
      </c>
      <c r="N67" s="19">
        <f t="shared" si="4"/>
        <v>31818.182000000001</v>
      </c>
      <c r="O67" s="19">
        <f t="shared" si="0"/>
        <v>350000.00199999998</v>
      </c>
      <c r="P67" s="51"/>
      <c r="Q67" s="15"/>
      <c r="R67" s="69"/>
      <c r="S67" s="69"/>
      <c r="T67" s="65">
        <f t="shared" si="13"/>
        <v>0</v>
      </c>
      <c r="U67" s="73"/>
      <c r="V67" s="73"/>
      <c r="W67" s="15"/>
    </row>
    <row r="68" spans="1:23" s="22" customFormat="1" ht="45" x14ac:dyDescent="0.25">
      <c r="A68" s="15"/>
      <c r="B68" s="15"/>
      <c r="C68" s="15"/>
      <c r="D68" s="15"/>
      <c r="E68" s="73"/>
      <c r="F68" s="73"/>
      <c r="G68" s="15"/>
      <c r="H68" s="15" t="s">
        <v>3</v>
      </c>
      <c r="I68" s="15" t="s">
        <v>11</v>
      </c>
      <c r="J68" s="16" t="s">
        <v>56</v>
      </c>
      <c r="K68" s="16" t="s">
        <v>57</v>
      </c>
      <c r="L68" s="17" t="s">
        <v>31</v>
      </c>
      <c r="M68" s="19">
        <v>1025642.25</v>
      </c>
      <c r="N68" s="19">
        <f t="shared" si="4"/>
        <v>102564.22500000001</v>
      </c>
      <c r="O68" s="19">
        <f t="shared" si="0"/>
        <v>1128206.4750000001</v>
      </c>
      <c r="P68" s="51"/>
      <c r="Q68" s="15"/>
      <c r="R68" s="69"/>
      <c r="S68" s="69"/>
      <c r="T68" s="65">
        <f t="shared" si="13"/>
        <v>0</v>
      </c>
      <c r="U68" s="73"/>
      <c r="V68" s="73"/>
      <c r="W68" s="15"/>
    </row>
    <row r="69" spans="1:23" s="22" customFormat="1" ht="45" x14ac:dyDescent="0.25">
      <c r="A69" s="15"/>
      <c r="B69" s="15"/>
      <c r="C69" s="15"/>
      <c r="D69" s="15"/>
      <c r="E69" s="73"/>
      <c r="F69" s="73"/>
      <c r="G69" s="15"/>
      <c r="H69" s="1" t="s">
        <v>3</v>
      </c>
      <c r="I69" s="8" t="s">
        <v>11</v>
      </c>
      <c r="J69" s="2" t="s">
        <v>22</v>
      </c>
      <c r="K69" s="2" t="s">
        <v>43</v>
      </c>
      <c r="L69" s="3" t="s">
        <v>30</v>
      </c>
      <c r="M69" s="4">
        <v>64000</v>
      </c>
      <c r="N69" s="5">
        <f t="shared" si="4"/>
        <v>6400</v>
      </c>
      <c r="O69" s="5">
        <f t="shared" si="0"/>
        <v>70400</v>
      </c>
      <c r="P69" s="51"/>
      <c r="Q69" s="15"/>
      <c r="R69" s="69"/>
      <c r="S69" s="69"/>
      <c r="T69" s="65">
        <f t="shared" si="13"/>
        <v>0</v>
      </c>
      <c r="U69" s="73"/>
      <c r="V69" s="73"/>
      <c r="W69" s="15"/>
    </row>
    <row r="70" spans="1:23" s="22" customFormat="1" ht="45" x14ac:dyDescent="0.25">
      <c r="A70" s="15"/>
      <c r="B70" s="15"/>
      <c r="C70" s="15"/>
      <c r="D70" s="15"/>
      <c r="E70" s="73"/>
      <c r="F70" s="73"/>
      <c r="G70" s="15"/>
      <c r="H70" s="1" t="s">
        <v>3</v>
      </c>
      <c r="I70" s="8" t="s">
        <v>11</v>
      </c>
      <c r="J70" s="2" t="s">
        <v>22</v>
      </c>
      <c r="K70" s="2" t="s">
        <v>44</v>
      </c>
      <c r="L70" s="3" t="s">
        <v>33</v>
      </c>
      <c r="M70" s="4">
        <v>72000</v>
      </c>
      <c r="N70" s="5">
        <f t="shared" si="4"/>
        <v>7200</v>
      </c>
      <c r="O70" s="5">
        <f t="shared" si="0"/>
        <v>79200</v>
      </c>
      <c r="P70" s="51"/>
      <c r="Q70" s="15"/>
      <c r="R70" s="69"/>
      <c r="S70" s="69"/>
      <c r="T70" s="65">
        <f t="shared" si="13"/>
        <v>0</v>
      </c>
      <c r="U70" s="73"/>
      <c r="V70" s="73"/>
      <c r="W70" s="15"/>
    </row>
    <row r="71" spans="1:23" s="22" customFormat="1" ht="45" x14ac:dyDescent="0.25">
      <c r="A71" s="15"/>
      <c r="B71" s="15"/>
      <c r="C71" s="15"/>
      <c r="D71" s="15"/>
      <c r="E71" s="73"/>
      <c r="F71" s="73"/>
      <c r="G71" s="15"/>
      <c r="H71" s="1" t="s">
        <v>3</v>
      </c>
      <c r="I71" s="8" t="s">
        <v>11</v>
      </c>
      <c r="J71" s="2" t="s">
        <v>22</v>
      </c>
      <c r="K71" s="2" t="s">
        <v>45</v>
      </c>
      <c r="L71" s="3" t="s">
        <v>31</v>
      </c>
      <c r="M71" s="4">
        <v>976838</v>
      </c>
      <c r="N71" s="5">
        <f t="shared" si="4"/>
        <v>97683.8</v>
      </c>
      <c r="O71" s="5">
        <f t="shared" si="0"/>
        <v>1074521.8</v>
      </c>
      <c r="P71" s="51"/>
      <c r="Q71" s="15"/>
      <c r="R71" s="69"/>
      <c r="S71" s="69"/>
      <c r="T71" s="65">
        <f t="shared" si="13"/>
        <v>0</v>
      </c>
      <c r="U71" s="73"/>
      <c r="V71" s="73"/>
      <c r="W71" s="15"/>
    </row>
    <row r="72" spans="1:23" s="22" customFormat="1" ht="45" x14ac:dyDescent="0.25">
      <c r="A72" s="15"/>
      <c r="B72" s="15"/>
      <c r="C72" s="15"/>
      <c r="D72" s="15"/>
      <c r="E72" s="73"/>
      <c r="F72" s="73"/>
      <c r="G72" s="15"/>
      <c r="H72" s="1" t="s">
        <v>3</v>
      </c>
      <c r="I72" s="8" t="s">
        <v>11</v>
      </c>
      <c r="J72" s="2" t="s">
        <v>81</v>
      </c>
      <c r="K72" s="2" t="s">
        <v>82</v>
      </c>
      <c r="L72" s="3" t="s">
        <v>31</v>
      </c>
      <c r="M72" s="4">
        <v>2034103</v>
      </c>
      <c r="N72" s="5">
        <f t="shared" si="4"/>
        <v>203410.30000000002</v>
      </c>
      <c r="O72" s="5">
        <f t="shared" si="0"/>
        <v>2237513.2999999998</v>
      </c>
      <c r="P72" s="51"/>
      <c r="Q72" s="15"/>
      <c r="R72" s="69"/>
      <c r="S72" s="69"/>
      <c r="T72" s="65">
        <f t="shared" si="13"/>
        <v>0</v>
      </c>
      <c r="U72" s="73"/>
      <c r="V72" s="73"/>
      <c r="W72" s="15"/>
    </row>
    <row r="73" spans="1:23" s="43" customFormat="1" ht="69.75" customHeight="1" x14ac:dyDescent="0.25">
      <c r="A73" s="41" t="s">
        <v>76</v>
      </c>
      <c r="B73" s="44">
        <v>2018.088</v>
      </c>
      <c r="C73" s="54">
        <v>43642</v>
      </c>
      <c r="D73" s="33" t="s">
        <v>138</v>
      </c>
      <c r="E73" s="44"/>
      <c r="F73" s="44"/>
      <c r="G73" s="55" t="s">
        <v>151</v>
      </c>
      <c r="H73" s="32" t="s">
        <v>3</v>
      </c>
      <c r="I73" s="32" t="s">
        <v>11</v>
      </c>
      <c r="J73" s="33" t="s">
        <v>139</v>
      </c>
      <c r="K73" s="33" t="s">
        <v>140</v>
      </c>
      <c r="L73" s="34" t="s">
        <v>59</v>
      </c>
      <c r="M73" s="35">
        <v>250000</v>
      </c>
      <c r="N73" s="42">
        <v>50000</v>
      </c>
      <c r="O73" s="42">
        <v>200000</v>
      </c>
      <c r="P73" s="50"/>
      <c r="Q73" s="32"/>
      <c r="R73" s="68"/>
      <c r="S73" s="68"/>
      <c r="T73" s="68">
        <f t="shared" ref="T73:T90" si="14">R73+S73</f>
        <v>0</v>
      </c>
      <c r="U73" s="44"/>
      <c r="V73" s="44"/>
      <c r="W73" s="32"/>
    </row>
    <row r="74" spans="1:23" s="43" customFormat="1" ht="69.75" customHeight="1" x14ac:dyDescent="0.25">
      <c r="A74" s="41" t="s">
        <v>76</v>
      </c>
      <c r="B74" s="44">
        <v>2018.088</v>
      </c>
      <c r="C74" s="54">
        <v>43642</v>
      </c>
      <c r="D74" s="33" t="s">
        <v>138</v>
      </c>
      <c r="E74" s="44"/>
      <c r="F74" s="44"/>
      <c r="G74" s="55" t="s">
        <v>151</v>
      </c>
      <c r="H74" s="32" t="s">
        <v>3</v>
      </c>
      <c r="I74" s="32" t="s">
        <v>11</v>
      </c>
      <c r="J74" s="33" t="s">
        <v>139</v>
      </c>
      <c r="K74" s="33" t="s">
        <v>140</v>
      </c>
      <c r="L74" s="34" t="s">
        <v>33</v>
      </c>
      <c r="M74" s="35">
        <v>228000</v>
      </c>
      <c r="N74" s="42">
        <v>45600</v>
      </c>
      <c r="O74" s="42">
        <v>182400</v>
      </c>
      <c r="P74" s="50"/>
      <c r="Q74" s="32"/>
      <c r="R74" s="68"/>
      <c r="S74" s="68"/>
      <c r="T74" s="68">
        <f t="shared" si="14"/>
        <v>0</v>
      </c>
      <c r="U74" s="44"/>
      <c r="V74" s="44"/>
      <c r="W74" s="44"/>
    </row>
    <row r="75" spans="1:23" s="43" customFormat="1" ht="69.75" customHeight="1" x14ac:dyDescent="0.25">
      <c r="A75" s="41" t="s">
        <v>76</v>
      </c>
      <c r="B75" s="44">
        <v>2018.088</v>
      </c>
      <c r="C75" s="54">
        <v>43642</v>
      </c>
      <c r="D75" s="33" t="s">
        <v>138</v>
      </c>
      <c r="E75" s="44" t="s">
        <v>95</v>
      </c>
      <c r="F75" s="44">
        <v>3001541</v>
      </c>
      <c r="G75" s="55" t="s">
        <v>151</v>
      </c>
      <c r="H75" s="32" t="s">
        <v>3</v>
      </c>
      <c r="I75" s="32" t="s">
        <v>11</v>
      </c>
      <c r="J75" s="33" t="s">
        <v>139</v>
      </c>
      <c r="K75" s="33" t="s">
        <v>140</v>
      </c>
      <c r="L75" s="34" t="s">
        <v>31</v>
      </c>
      <c r="M75" s="35">
        <v>1375000</v>
      </c>
      <c r="N75" s="42">
        <v>275000</v>
      </c>
      <c r="O75" s="42">
        <v>1100000</v>
      </c>
      <c r="P75" s="50"/>
      <c r="Q75" s="32" t="s">
        <v>102</v>
      </c>
      <c r="R75" s="68">
        <v>1460000</v>
      </c>
      <c r="S75" s="68"/>
      <c r="T75" s="68">
        <f t="shared" si="14"/>
        <v>1460000</v>
      </c>
      <c r="U75" s="44">
        <v>2019</v>
      </c>
      <c r="V75" s="44" t="s">
        <v>150</v>
      </c>
      <c r="W75" s="34" t="s">
        <v>132</v>
      </c>
    </row>
    <row r="76" spans="1:23" s="43" customFormat="1" ht="171.75" customHeight="1" x14ac:dyDescent="0.25">
      <c r="A76" s="41" t="s">
        <v>76</v>
      </c>
      <c r="B76" s="44">
        <v>2018.088</v>
      </c>
      <c r="C76" s="54">
        <v>43642</v>
      </c>
      <c r="D76" s="33" t="s">
        <v>144</v>
      </c>
      <c r="E76" s="44" t="s">
        <v>95</v>
      </c>
      <c r="F76" s="44">
        <v>3001540</v>
      </c>
      <c r="G76" s="55" t="s">
        <v>153</v>
      </c>
      <c r="H76" s="32" t="s">
        <v>3</v>
      </c>
      <c r="I76" s="32" t="s">
        <v>141</v>
      </c>
      <c r="J76" s="33" t="s">
        <v>142</v>
      </c>
      <c r="K76" s="33" t="s">
        <v>143</v>
      </c>
      <c r="L76" s="34"/>
      <c r="M76" s="35">
        <v>463000</v>
      </c>
      <c r="N76" s="42">
        <v>92600</v>
      </c>
      <c r="O76" s="42">
        <v>370400</v>
      </c>
      <c r="P76" s="50"/>
      <c r="Q76" s="32" t="s">
        <v>102</v>
      </c>
      <c r="R76" s="68">
        <v>1121200</v>
      </c>
      <c r="S76" s="68"/>
      <c r="T76" s="68">
        <f t="shared" si="14"/>
        <v>1121200</v>
      </c>
      <c r="U76" s="44">
        <v>2019</v>
      </c>
      <c r="V76" s="44" t="s">
        <v>150</v>
      </c>
      <c r="W76" s="44" t="s">
        <v>141</v>
      </c>
    </row>
    <row r="77" spans="1:23" s="43" customFormat="1" ht="171.75" customHeight="1" x14ac:dyDescent="0.25">
      <c r="A77" s="41" t="s">
        <v>76</v>
      </c>
      <c r="B77" s="44">
        <v>2018.088</v>
      </c>
      <c r="C77" s="54">
        <v>43642</v>
      </c>
      <c r="D77" s="33" t="s">
        <v>145</v>
      </c>
      <c r="E77" s="44"/>
      <c r="F77" s="44"/>
      <c r="G77" s="55" t="s">
        <v>153</v>
      </c>
      <c r="H77" s="32" t="s">
        <v>3</v>
      </c>
      <c r="I77" s="32" t="s">
        <v>141</v>
      </c>
      <c r="J77" s="33" t="s">
        <v>142</v>
      </c>
      <c r="K77" s="33" t="s">
        <v>143</v>
      </c>
      <c r="L77" s="34"/>
      <c r="M77" s="35">
        <v>463000</v>
      </c>
      <c r="N77" s="42">
        <v>92600</v>
      </c>
      <c r="O77" s="42">
        <v>370400</v>
      </c>
      <c r="P77" s="50"/>
      <c r="Q77" s="32"/>
      <c r="R77" s="68"/>
      <c r="S77" s="68"/>
      <c r="T77" s="68">
        <f t="shared" si="14"/>
        <v>0</v>
      </c>
      <c r="U77" s="44"/>
      <c r="V77" s="44"/>
      <c r="W77" s="44"/>
    </row>
    <row r="78" spans="1:23" s="43" customFormat="1" ht="59.25" customHeight="1" x14ac:dyDescent="0.25">
      <c r="A78" s="41" t="s">
        <v>76</v>
      </c>
      <c r="B78" s="44">
        <v>2018.088</v>
      </c>
      <c r="C78" s="54">
        <v>43642</v>
      </c>
      <c r="D78" s="33" t="s">
        <v>146</v>
      </c>
      <c r="E78" s="44"/>
      <c r="F78" s="44"/>
      <c r="G78" s="32"/>
      <c r="H78" s="32" t="s">
        <v>3</v>
      </c>
      <c r="I78" s="32" t="s">
        <v>141</v>
      </c>
      <c r="J78" s="33" t="s">
        <v>147</v>
      </c>
      <c r="K78" s="33" t="s">
        <v>148</v>
      </c>
      <c r="L78" s="34"/>
      <c r="M78" s="35">
        <v>1955200</v>
      </c>
      <c r="N78" s="42">
        <v>391040</v>
      </c>
      <c r="O78" s="42">
        <v>1564160</v>
      </c>
      <c r="P78" s="50"/>
      <c r="Q78" s="32"/>
      <c r="R78" s="68"/>
      <c r="S78" s="68"/>
      <c r="T78" s="68">
        <f t="shared" si="14"/>
        <v>0</v>
      </c>
      <c r="U78" s="44"/>
      <c r="V78" s="44"/>
      <c r="W78" s="44"/>
    </row>
    <row r="79" spans="1:23" s="43" customFormat="1" ht="78" customHeight="1" x14ac:dyDescent="0.25">
      <c r="A79" s="41" t="s">
        <v>76</v>
      </c>
      <c r="B79" s="44">
        <v>2018.068</v>
      </c>
      <c r="C79" s="54">
        <v>43598</v>
      </c>
      <c r="D79" s="33" t="s">
        <v>122</v>
      </c>
      <c r="E79" s="44"/>
      <c r="F79" s="44"/>
      <c r="G79" s="55" t="s">
        <v>169</v>
      </c>
      <c r="H79" s="32" t="s">
        <v>120</v>
      </c>
      <c r="I79" s="32"/>
      <c r="J79" s="33" t="s">
        <v>123</v>
      </c>
      <c r="K79" s="33" t="s">
        <v>121</v>
      </c>
      <c r="L79" s="34" t="s">
        <v>59</v>
      </c>
      <c r="M79" s="35">
        <v>600000</v>
      </c>
      <c r="N79" s="42"/>
      <c r="O79" s="42">
        <f t="shared" si="0"/>
        <v>600000</v>
      </c>
      <c r="P79" s="50"/>
      <c r="Q79" s="32"/>
      <c r="R79" s="68"/>
      <c r="S79" s="68"/>
      <c r="T79" s="68">
        <f t="shared" si="14"/>
        <v>0</v>
      </c>
      <c r="U79" s="44"/>
      <c r="V79" s="44"/>
      <c r="W79" s="44"/>
    </row>
    <row r="80" spans="1:23" s="43" customFormat="1" ht="78" customHeight="1" x14ac:dyDescent="0.25">
      <c r="A80" s="41" t="s">
        <v>76</v>
      </c>
      <c r="B80" s="44">
        <v>2018.1489999999999</v>
      </c>
      <c r="C80" s="54">
        <v>43784</v>
      </c>
      <c r="D80" s="33" t="s">
        <v>168</v>
      </c>
      <c r="E80" s="44"/>
      <c r="F80" s="44"/>
      <c r="G80" s="55" t="s">
        <v>169</v>
      </c>
      <c r="H80" s="32" t="s">
        <v>120</v>
      </c>
      <c r="I80" s="32"/>
      <c r="J80" s="33" t="s">
        <v>123</v>
      </c>
      <c r="K80" s="33" t="s">
        <v>121</v>
      </c>
      <c r="L80" s="34" t="s">
        <v>59</v>
      </c>
      <c r="M80" s="35">
        <v>600000</v>
      </c>
      <c r="N80" s="42"/>
      <c r="O80" s="42">
        <f>SUM(M79:N79)</f>
        <v>600000</v>
      </c>
      <c r="P80" s="50"/>
      <c r="Q80" s="32"/>
      <c r="R80" s="68"/>
      <c r="S80" s="68"/>
      <c r="T80" s="68">
        <f t="shared" si="14"/>
        <v>0</v>
      </c>
      <c r="U80" s="44"/>
      <c r="V80" s="44"/>
      <c r="W80" s="44"/>
    </row>
    <row r="81" spans="1:23" s="43" customFormat="1" ht="78" customHeight="1" x14ac:dyDescent="0.25">
      <c r="A81" s="41" t="s">
        <v>76</v>
      </c>
      <c r="B81" s="44">
        <v>2018.068</v>
      </c>
      <c r="C81" s="54">
        <v>43598</v>
      </c>
      <c r="D81" s="33" t="s">
        <v>122</v>
      </c>
      <c r="E81" s="44"/>
      <c r="F81" s="44"/>
      <c r="G81" s="55" t="s">
        <v>169</v>
      </c>
      <c r="H81" s="32" t="s">
        <v>120</v>
      </c>
      <c r="I81" s="32"/>
      <c r="J81" s="33" t="s">
        <v>123</v>
      </c>
      <c r="K81" s="33" t="s">
        <v>121</v>
      </c>
      <c r="L81" s="34" t="s">
        <v>33</v>
      </c>
      <c r="M81" s="35">
        <v>100000</v>
      </c>
      <c r="N81" s="42"/>
      <c r="O81" s="42">
        <f t="shared" ref="O81" si="15">SUM(M81:N81)</f>
        <v>100000</v>
      </c>
      <c r="P81" s="50"/>
      <c r="Q81" s="32"/>
      <c r="R81" s="68"/>
      <c r="S81" s="68"/>
      <c r="T81" s="68">
        <f t="shared" si="14"/>
        <v>0</v>
      </c>
      <c r="U81" s="44"/>
      <c r="V81" s="44"/>
      <c r="W81" s="44"/>
    </row>
    <row r="82" spans="1:23" s="43" customFormat="1" ht="78" customHeight="1" x14ac:dyDescent="0.25">
      <c r="A82" s="41" t="s">
        <v>76</v>
      </c>
      <c r="B82" s="44">
        <v>2018.1489999999999</v>
      </c>
      <c r="C82" s="54">
        <v>43784</v>
      </c>
      <c r="D82" s="33" t="s">
        <v>168</v>
      </c>
      <c r="E82" s="44"/>
      <c r="F82" s="44"/>
      <c r="G82" s="55" t="s">
        <v>169</v>
      </c>
      <c r="H82" s="32" t="s">
        <v>120</v>
      </c>
      <c r="I82" s="32"/>
      <c r="J82" s="33" t="s">
        <v>123</v>
      </c>
      <c r="K82" s="33" t="s">
        <v>121</v>
      </c>
      <c r="L82" s="34" t="s">
        <v>33</v>
      </c>
      <c r="M82" s="35">
        <v>100000</v>
      </c>
      <c r="N82" s="42"/>
      <c r="O82" s="42">
        <f>SUM(M81:N81)</f>
        <v>100000</v>
      </c>
      <c r="P82" s="50"/>
      <c r="Q82" s="32"/>
      <c r="R82" s="68"/>
      <c r="S82" s="68"/>
      <c r="T82" s="68">
        <f t="shared" ref="T82" si="16">R82+S82</f>
        <v>0</v>
      </c>
      <c r="U82" s="44"/>
      <c r="V82" s="44"/>
      <c r="W82" s="44"/>
    </row>
    <row r="83" spans="1:23" s="43" customFormat="1" ht="78" customHeight="1" x14ac:dyDescent="0.25">
      <c r="A83" s="41" t="s">
        <v>76</v>
      </c>
      <c r="B83" s="44">
        <v>2018.068</v>
      </c>
      <c r="C83" s="54">
        <v>43598</v>
      </c>
      <c r="D83" s="33" t="s">
        <v>122</v>
      </c>
      <c r="E83" s="44"/>
      <c r="F83" s="44"/>
      <c r="G83" s="55" t="s">
        <v>169</v>
      </c>
      <c r="H83" s="32" t="s">
        <v>120</v>
      </c>
      <c r="I83" s="32"/>
      <c r="J83" s="33" t="s">
        <v>123</v>
      </c>
      <c r="K83" s="33" t="s">
        <v>121</v>
      </c>
      <c r="L83" s="34" t="s">
        <v>31</v>
      </c>
      <c r="M83" s="35">
        <v>3600000</v>
      </c>
      <c r="N83" s="42"/>
      <c r="O83" s="42">
        <f t="shared" ref="O83" si="17">SUM(M83:N83)</f>
        <v>3600000</v>
      </c>
      <c r="P83" s="50"/>
      <c r="Q83" s="32"/>
      <c r="R83" s="68"/>
      <c r="S83" s="68"/>
      <c r="T83" s="68">
        <f t="shared" si="14"/>
        <v>0</v>
      </c>
      <c r="U83" s="44"/>
      <c r="V83" s="44"/>
      <c r="W83" s="44"/>
    </row>
    <row r="84" spans="1:23" s="43" customFormat="1" ht="78" customHeight="1" x14ac:dyDescent="0.25">
      <c r="A84" s="41" t="s">
        <v>76</v>
      </c>
      <c r="B84" s="44">
        <v>2018.1489999999999</v>
      </c>
      <c r="C84" s="54">
        <v>43784</v>
      </c>
      <c r="D84" s="33" t="s">
        <v>168</v>
      </c>
      <c r="E84" s="44"/>
      <c r="F84" s="44"/>
      <c r="G84" s="55" t="s">
        <v>169</v>
      </c>
      <c r="H84" s="32" t="s">
        <v>120</v>
      </c>
      <c r="I84" s="32"/>
      <c r="J84" s="33" t="s">
        <v>123</v>
      </c>
      <c r="K84" s="33" t="s">
        <v>121</v>
      </c>
      <c r="L84" s="34" t="s">
        <v>31</v>
      </c>
      <c r="M84" s="35">
        <v>3600000</v>
      </c>
      <c r="N84" s="42"/>
      <c r="O84" s="42">
        <f>SUM(M83:N83)</f>
        <v>3600000</v>
      </c>
      <c r="P84" s="50"/>
      <c r="Q84" s="32"/>
      <c r="R84" s="68"/>
      <c r="S84" s="68"/>
      <c r="T84" s="68">
        <f t="shared" si="14"/>
        <v>0</v>
      </c>
      <c r="U84" s="44"/>
      <c r="V84" s="44"/>
      <c r="W84" s="44"/>
    </row>
    <row r="85" spans="1:23" s="43" customFormat="1" ht="78" customHeight="1" x14ac:dyDescent="0.25">
      <c r="A85" s="41" t="s">
        <v>76</v>
      </c>
      <c r="B85" s="80">
        <v>2018.31</v>
      </c>
      <c r="C85" s="54">
        <v>44358</v>
      </c>
      <c r="D85" s="33" t="s">
        <v>176</v>
      </c>
      <c r="E85" s="44"/>
      <c r="F85" s="44"/>
      <c r="G85" s="55" t="s">
        <v>169</v>
      </c>
      <c r="H85" s="32" t="s">
        <v>120</v>
      </c>
      <c r="I85" s="32"/>
      <c r="J85" s="33" t="s">
        <v>123</v>
      </c>
      <c r="K85" s="33" t="s">
        <v>121</v>
      </c>
      <c r="L85" s="34" t="s">
        <v>31</v>
      </c>
      <c r="M85" s="35">
        <f>N85+O85</f>
        <v>4900000</v>
      </c>
      <c r="N85" s="42">
        <v>980000</v>
      </c>
      <c r="O85" s="42">
        <v>3920000</v>
      </c>
      <c r="P85" s="50"/>
      <c r="Q85" s="32"/>
      <c r="R85" s="68"/>
      <c r="S85" s="68"/>
      <c r="T85" s="68">
        <f t="shared" si="14"/>
        <v>0</v>
      </c>
      <c r="U85" s="44"/>
      <c r="V85" s="44"/>
      <c r="W85" s="44"/>
    </row>
    <row r="86" spans="1:23" s="22" customFormat="1" ht="92.25" customHeight="1" x14ac:dyDescent="0.25">
      <c r="A86" s="15"/>
      <c r="B86" s="15"/>
      <c r="C86" s="15"/>
      <c r="D86" s="15"/>
      <c r="E86" s="73" t="s">
        <v>95</v>
      </c>
      <c r="F86" s="73">
        <v>3001536</v>
      </c>
      <c r="G86" s="57" t="s">
        <v>126</v>
      </c>
      <c r="H86" s="2" t="s">
        <v>25</v>
      </c>
      <c r="I86" s="2" t="s">
        <v>48</v>
      </c>
      <c r="J86" s="2" t="s">
        <v>26</v>
      </c>
      <c r="K86" s="2" t="s">
        <v>27</v>
      </c>
      <c r="L86" s="3" t="s">
        <v>31</v>
      </c>
      <c r="M86" s="11">
        <v>601968</v>
      </c>
      <c r="N86" s="5">
        <f t="shared" si="4"/>
        <v>60196.800000000003</v>
      </c>
      <c r="O86" s="11">
        <f t="shared" si="0"/>
        <v>662164.80000000005</v>
      </c>
      <c r="P86" s="51"/>
      <c r="Q86" s="15" t="s">
        <v>102</v>
      </c>
      <c r="R86" s="69">
        <v>4586.16</v>
      </c>
      <c r="S86" s="69"/>
      <c r="T86" s="69">
        <f t="shared" si="14"/>
        <v>4586.16</v>
      </c>
      <c r="U86" s="73">
        <v>2019</v>
      </c>
      <c r="V86" s="73" t="s">
        <v>103</v>
      </c>
      <c r="W86" s="17" t="s">
        <v>127</v>
      </c>
    </row>
    <row r="87" spans="1:23" s="24" customFormat="1" ht="123" customHeight="1" x14ac:dyDescent="0.25">
      <c r="A87" s="41" t="s">
        <v>76</v>
      </c>
      <c r="B87" s="36">
        <v>2018.0360000000001</v>
      </c>
      <c r="C87" s="30">
        <v>43536</v>
      </c>
      <c r="D87" s="31" t="s">
        <v>86</v>
      </c>
      <c r="E87" s="36" t="s">
        <v>95</v>
      </c>
      <c r="F87" s="36">
        <v>5158018</v>
      </c>
      <c r="G87" s="37" t="s">
        <v>89</v>
      </c>
      <c r="H87" s="32" t="s">
        <v>25</v>
      </c>
      <c r="I87" s="33"/>
      <c r="J87" s="33" t="s">
        <v>87</v>
      </c>
      <c r="K87" s="33" t="s">
        <v>88</v>
      </c>
      <c r="L87" s="34" t="s">
        <v>30</v>
      </c>
      <c r="M87" s="35">
        <v>750000</v>
      </c>
      <c r="N87" s="35"/>
      <c r="O87" s="35">
        <f t="shared" si="0"/>
        <v>750000</v>
      </c>
      <c r="P87" s="48"/>
      <c r="Q87" s="29" t="s">
        <v>102</v>
      </c>
      <c r="R87" s="66"/>
      <c r="S87" s="66">
        <v>889075</v>
      </c>
      <c r="T87" s="66">
        <f t="shared" si="14"/>
        <v>889075</v>
      </c>
      <c r="U87" s="36">
        <v>2020</v>
      </c>
      <c r="V87" s="36" t="s">
        <v>164</v>
      </c>
      <c r="W87" s="36"/>
    </row>
    <row r="88" spans="1:23" s="24" customFormat="1" ht="123" customHeight="1" x14ac:dyDescent="0.25">
      <c r="A88" s="41" t="s">
        <v>76</v>
      </c>
      <c r="B88" s="36">
        <v>2018.0360000000001</v>
      </c>
      <c r="C88" s="30">
        <v>43536</v>
      </c>
      <c r="D88" s="31" t="s">
        <v>86</v>
      </c>
      <c r="E88" s="36"/>
      <c r="F88" s="36"/>
      <c r="G88" s="37" t="s">
        <v>89</v>
      </c>
      <c r="H88" s="32" t="s">
        <v>25</v>
      </c>
      <c r="I88" s="33"/>
      <c r="J88" s="33" t="s">
        <v>87</v>
      </c>
      <c r="K88" s="33" t="s">
        <v>88</v>
      </c>
      <c r="L88" s="34" t="s">
        <v>33</v>
      </c>
      <c r="M88" s="35">
        <v>318182</v>
      </c>
      <c r="N88" s="35"/>
      <c r="O88" s="35">
        <f t="shared" ref="O88" si="18">SUM(M88:N88)</f>
        <v>318182</v>
      </c>
      <c r="P88" s="48"/>
      <c r="Q88" s="29"/>
      <c r="R88" s="66"/>
      <c r="S88" s="66"/>
      <c r="T88" s="66">
        <f t="shared" si="14"/>
        <v>0</v>
      </c>
      <c r="U88" s="36"/>
      <c r="V88" s="36"/>
      <c r="W88" s="36"/>
    </row>
    <row r="89" spans="1:23" s="24" customFormat="1" ht="123" customHeight="1" x14ac:dyDescent="0.25">
      <c r="A89" s="41" t="s">
        <v>76</v>
      </c>
      <c r="B89" s="36">
        <v>2018.0360000000001</v>
      </c>
      <c r="C89" s="30">
        <v>43536</v>
      </c>
      <c r="D89" s="31" t="s">
        <v>86</v>
      </c>
      <c r="E89" s="36"/>
      <c r="F89" s="36"/>
      <c r="G89" s="37" t="s">
        <v>89</v>
      </c>
      <c r="H89" s="32" t="s">
        <v>25</v>
      </c>
      <c r="I89" s="33"/>
      <c r="J89" s="33" t="s">
        <v>87</v>
      </c>
      <c r="K89" s="33" t="s">
        <v>88</v>
      </c>
      <c r="L89" s="34" t="s">
        <v>31</v>
      </c>
      <c r="M89" s="35">
        <v>1261433</v>
      </c>
      <c r="N89" s="35"/>
      <c r="O89" s="35">
        <f t="shared" ref="O89" si="19">SUM(M89:N89)</f>
        <v>1261433</v>
      </c>
      <c r="P89" s="48"/>
      <c r="Q89" s="29"/>
      <c r="R89" s="66"/>
      <c r="S89" s="66"/>
      <c r="T89" s="66">
        <f t="shared" si="14"/>
        <v>0</v>
      </c>
      <c r="U89" s="36"/>
      <c r="V89" s="36"/>
      <c r="W89" s="36"/>
    </row>
    <row r="90" spans="1:23" s="24" customFormat="1" ht="123" customHeight="1" x14ac:dyDescent="0.25">
      <c r="A90" s="41" t="s">
        <v>76</v>
      </c>
      <c r="B90" s="36">
        <v>2018.299</v>
      </c>
      <c r="C90" s="30">
        <v>44312</v>
      </c>
      <c r="D90" s="31" t="s">
        <v>175</v>
      </c>
      <c r="E90" s="36"/>
      <c r="F90" s="36"/>
      <c r="G90" s="37" t="s">
        <v>89</v>
      </c>
      <c r="H90" s="32" t="s">
        <v>25</v>
      </c>
      <c r="I90" s="33"/>
      <c r="J90" s="33" t="s">
        <v>87</v>
      </c>
      <c r="K90" s="33" t="s">
        <v>88</v>
      </c>
      <c r="L90" s="34" t="s">
        <v>31</v>
      </c>
      <c r="M90" s="35">
        <v>1261433</v>
      </c>
      <c r="N90" s="35"/>
      <c r="O90" s="35">
        <f>SUM(M89:N89)</f>
        <v>1261433</v>
      </c>
      <c r="P90" s="48"/>
      <c r="Q90" s="29"/>
      <c r="R90" s="66"/>
      <c r="S90" s="66"/>
      <c r="T90" s="66">
        <f t="shared" si="14"/>
        <v>0</v>
      </c>
      <c r="U90" s="36"/>
      <c r="V90" s="36"/>
      <c r="W90" s="36"/>
    </row>
    <row r="91" spans="1:23" s="24" customFormat="1" ht="181.5" customHeight="1" x14ac:dyDescent="0.25">
      <c r="A91" s="41" t="s">
        <v>76</v>
      </c>
      <c r="B91" s="36">
        <v>2018.088</v>
      </c>
      <c r="C91" s="30">
        <v>43642</v>
      </c>
      <c r="D91" s="31" t="s">
        <v>134</v>
      </c>
      <c r="E91" s="36"/>
      <c r="F91" s="36"/>
      <c r="G91" s="37" t="s">
        <v>149</v>
      </c>
      <c r="H91" s="32" t="s">
        <v>25</v>
      </c>
      <c r="I91" s="33" t="s">
        <v>137</v>
      </c>
      <c r="J91" s="33" t="s">
        <v>135</v>
      </c>
      <c r="K91" s="33" t="s">
        <v>136</v>
      </c>
      <c r="L91" s="34" t="s">
        <v>59</v>
      </c>
      <c r="M91" s="35">
        <v>456000</v>
      </c>
      <c r="N91" s="35"/>
      <c r="O91" s="35">
        <v>456000</v>
      </c>
      <c r="P91" s="48"/>
      <c r="Q91" s="29"/>
      <c r="R91" s="66"/>
      <c r="S91" s="66"/>
      <c r="T91" s="66">
        <f t="shared" ref="T91:T98" si="20">R91+S91</f>
        <v>0</v>
      </c>
      <c r="U91" s="36"/>
      <c r="V91" s="36"/>
      <c r="W91" s="36"/>
    </row>
    <row r="92" spans="1:23" s="24" customFormat="1" ht="181.5" customHeight="1" x14ac:dyDescent="0.25">
      <c r="A92" s="41" t="s">
        <v>76</v>
      </c>
      <c r="B92" s="36">
        <v>2018.088</v>
      </c>
      <c r="C92" s="30">
        <v>43642</v>
      </c>
      <c r="D92" s="31" t="s">
        <v>134</v>
      </c>
      <c r="E92" s="36"/>
      <c r="F92" s="36"/>
      <c r="G92" s="37" t="s">
        <v>149</v>
      </c>
      <c r="H92" s="32" t="s">
        <v>25</v>
      </c>
      <c r="I92" s="33" t="s">
        <v>137</v>
      </c>
      <c r="J92" s="33" t="s">
        <v>135</v>
      </c>
      <c r="K92" s="33" t="s">
        <v>136</v>
      </c>
      <c r="L92" s="34" t="s">
        <v>30</v>
      </c>
      <c r="M92" s="35">
        <v>73000</v>
      </c>
      <c r="N92" s="35"/>
      <c r="O92" s="35">
        <v>73000</v>
      </c>
      <c r="P92" s="48"/>
      <c r="Q92" s="29"/>
      <c r="R92" s="66"/>
      <c r="S92" s="66"/>
      <c r="T92" s="66">
        <f t="shared" si="20"/>
        <v>0</v>
      </c>
      <c r="U92" s="36"/>
      <c r="V92" s="36"/>
      <c r="W92" s="36"/>
    </row>
    <row r="93" spans="1:23" s="24" customFormat="1" ht="181.5" customHeight="1" x14ac:dyDescent="0.25">
      <c r="A93" s="41" t="s">
        <v>76</v>
      </c>
      <c r="B93" s="36">
        <v>2018.088</v>
      </c>
      <c r="C93" s="30">
        <v>43642</v>
      </c>
      <c r="D93" s="31" t="s">
        <v>134</v>
      </c>
      <c r="E93" s="36"/>
      <c r="F93" s="36"/>
      <c r="G93" s="37" t="s">
        <v>149</v>
      </c>
      <c r="H93" s="32" t="s">
        <v>25</v>
      </c>
      <c r="I93" s="33" t="s">
        <v>137</v>
      </c>
      <c r="J93" s="33" t="s">
        <v>135</v>
      </c>
      <c r="K93" s="33" t="s">
        <v>136</v>
      </c>
      <c r="L93" s="34" t="s">
        <v>33</v>
      </c>
      <c r="M93" s="35">
        <v>29000</v>
      </c>
      <c r="N93" s="35"/>
      <c r="O93" s="35">
        <v>29000</v>
      </c>
      <c r="P93" s="48"/>
      <c r="Q93" s="29"/>
      <c r="R93" s="66"/>
      <c r="S93" s="66"/>
      <c r="T93" s="66">
        <f t="shared" si="20"/>
        <v>0</v>
      </c>
      <c r="U93" s="36"/>
      <c r="V93" s="36"/>
      <c r="W93" s="36"/>
    </row>
    <row r="94" spans="1:23" s="24" customFormat="1" ht="181.5" customHeight="1" x14ac:dyDescent="0.25">
      <c r="A94" s="41" t="s">
        <v>76</v>
      </c>
      <c r="B94" s="36">
        <v>2018.088</v>
      </c>
      <c r="C94" s="30">
        <v>43642</v>
      </c>
      <c r="D94" s="31" t="s">
        <v>134</v>
      </c>
      <c r="E94" s="36" t="s">
        <v>95</v>
      </c>
      <c r="F94" s="36">
        <v>711124</v>
      </c>
      <c r="G94" s="37" t="s">
        <v>149</v>
      </c>
      <c r="H94" s="32" t="s">
        <v>25</v>
      </c>
      <c r="I94" s="33" t="s">
        <v>137</v>
      </c>
      <c r="J94" s="33" t="s">
        <v>135</v>
      </c>
      <c r="K94" s="33" t="s">
        <v>136</v>
      </c>
      <c r="L94" s="34" t="s">
        <v>31</v>
      </c>
      <c r="M94" s="35">
        <v>1451000</v>
      </c>
      <c r="N94" s="35"/>
      <c r="O94" s="35">
        <v>1451000</v>
      </c>
      <c r="P94" s="48"/>
      <c r="Q94" s="29" t="s">
        <v>102</v>
      </c>
      <c r="R94" s="66">
        <v>1272000</v>
      </c>
      <c r="S94" s="66"/>
      <c r="T94" s="66">
        <f t="shared" si="20"/>
        <v>1272000</v>
      </c>
      <c r="U94" s="36">
        <v>2019</v>
      </c>
      <c r="V94" s="36" t="s">
        <v>150</v>
      </c>
      <c r="W94" s="36"/>
    </row>
    <row r="95" spans="1:23" s="43" customFormat="1" ht="111.75" customHeight="1" x14ac:dyDescent="0.25">
      <c r="A95" s="41" t="s">
        <v>76</v>
      </c>
      <c r="B95" s="44">
        <v>2018.0419999999999</v>
      </c>
      <c r="C95" s="54">
        <v>43549</v>
      </c>
      <c r="D95" s="33" t="s">
        <v>96</v>
      </c>
      <c r="E95" s="44"/>
      <c r="F95" s="44"/>
      <c r="G95" s="55" t="s">
        <v>97</v>
      </c>
      <c r="H95" s="33" t="s">
        <v>98</v>
      </c>
      <c r="I95" s="33" t="s">
        <v>100</v>
      </c>
      <c r="J95" s="33" t="s">
        <v>101</v>
      </c>
      <c r="K95" s="33" t="s">
        <v>99</v>
      </c>
      <c r="L95" s="34" t="s">
        <v>30</v>
      </c>
      <c r="M95" s="42">
        <v>288000</v>
      </c>
      <c r="N95" s="42">
        <v>24000</v>
      </c>
      <c r="O95" s="42">
        <v>240000</v>
      </c>
      <c r="P95" s="50"/>
      <c r="Q95" s="32" t="s">
        <v>102</v>
      </c>
      <c r="R95" s="68">
        <v>240000</v>
      </c>
      <c r="S95" s="68"/>
      <c r="T95" s="68">
        <f t="shared" si="20"/>
        <v>240000</v>
      </c>
      <c r="U95" s="44">
        <v>2019</v>
      </c>
      <c r="V95" s="44" t="s">
        <v>103</v>
      </c>
      <c r="W95" s="34" t="s">
        <v>104</v>
      </c>
    </row>
    <row r="96" spans="1:23" s="43" customFormat="1" ht="111.75" customHeight="1" x14ac:dyDescent="0.25">
      <c r="A96" s="41" t="s">
        <v>76</v>
      </c>
      <c r="B96" s="44">
        <v>2018.0419999999999</v>
      </c>
      <c r="C96" s="54">
        <v>43549</v>
      </c>
      <c r="D96" s="33" t="s">
        <v>96</v>
      </c>
      <c r="E96" s="44"/>
      <c r="F96" s="44"/>
      <c r="G96" s="55" t="s">
        <v>97</v>
      </c>
      <c r="H96" s="33" t="s">
        <v>98</v>
      </c>
      <c r="I96" s="33" t="s">
        <v>100</v>
      </c>
      <c r="J96" s="33" t="s">
        <v>101</v>
      </c>
      <c r="K96" s="33" t="s">
        <v>99</v>
      </c>
      <c r="L96" s="34" t="s">
        <v>33</v>
      </c>
      <c r="M96" s="42">
        <v>378000</v>
      </c>
      <c r="N96" s="42"/>
      <c r="O96" s="42">
        <v>280000</v>
      </c>
      <c r="P96" s="50"/>
      <c r="Q96" s="32" t="s">
        <v>102</v>
      </c>
      <c r="R96" s="68">
        <v>440000</v>
      </c>
      <c r="S96" s="68"/>
      <c r="T96" s="68">
        <f t="shared" si="20"/>
        <v>440000</v>
      </c>
      <c r="U96" s="44">
        <v>2020</v>
      </c>
      <c r="V96" s="44" t="s">
        <v>94</v>
      </c>
      <c r="W96" s="34" t="s">
        <v>104</v>
      </c>
    </row>
    <row r="97" spans="1:23" s="43" customFormat="1" ht="111.75" customHeight="1" x14ac:dyDescent="0.25">
      <c r="A97" s="41" t="s">
        <v>76</v>
      </c>
      <c r="B97" s="44">
        <v>2018.0419999999999</v>
      </c>
      <c r="C97" s="54">
        <v>43549</v>
      </c>
      <c r="D97" s="33" t="s">
        <v>96</v>
      </c>
      <c r="E97" s="44"/>
      <c r="F97" s="44"/>
      <c r="G97" s="55" t="s">
        <v>97</v>
      </c>
      <c r="H97" s="33" t="s">
        <v>98</v>
      </c>
      <c r="I97" s="33" t="s">
        <v>100</v>
      </c>
      <c r="J97" s="33" t="s">
        <v>101</v>
      </c>
      <c r="K97" s="33" t="s">
        <v>99</v>
      </c>
      <c r="L97" s="34" t="s">
        <v>31</v>
      </c>
      <c r="M97" s="42">
        <v>1425600</v>
      </c>
      <c r="N97" s="42"/>
      <c r="O97" s="42">
        <v>1056000</v>
      </c>
      <c r="P97" s="50"/>
      <c r="Q97" s="32"/>
      <c r="R97" s="68"/>
      <c r="S97" s="68"/>
      <c r="T97" s="68">
        <f t="shared" si="20"/>
        <v>0</v>
      </c>
      <c r="U97" s="44"/>
      <c r="V97" s="44"/>
      <c r="W97" s="44"/>
    </row>
    <row r="98" spans="1:23" s="43" customFormat="1" ht="111.75" customHeight="1" x14ac:dyDescent="0.25">
      <c r="A98" s="41" t="s">
        <v>76</v>
      </c>
      <c r="B98" s="44">
        <v>2018.126</v>
      </c>
      <c r="C98" s="54">
        <v>43728</v>
      </c>
      <c r="D98" s="33" t="s">
        <v>161</v>
      </c>
      <c r="E98" s="44"/>
      <c r="F98" s="44"/>
      <c r="G98" s="55" t="s">
        <v>162</v>
      </c>
      <c r="H98" s="33" t="s">
        <v>98</v>
      </c>
      <c r="I98" s="33" t="s">
        <v>100</v>
      </c>
      <c r="J98" s="33"/>
      <c r="K98" s="33" t="s">
        <v>163</v>
      </c>
      <c r="L98" s="34" t="s">
        <v>31</v>
      </c>
      <c r="M98" s="42">
        <v>1700000</v>
      </c>
      <c r="N98" s="42"/>
      <c r="O98" s="42">
        <v>1700000</v>
      </c>
      <c r="P98" s="50"/>
      <c r="Q98" s="32"/>
      <c r="R98" s="68"/>
      <c r="S98" s="68"/>
      <c r="T98" s="68">
        <f t="shared" si="20"/>
        <v>0</v>
      </c>
      <c r="U98" s="44"/>
      <c r="V98" s="44"/>
      <c r="W98" s="44"/>
    </row>
    <row r="99" spans="1:23" s="22" customFormat="1" x14ac:dyDescent="0.25">
      <c r="P99" s="52"/>
      <c r="R99" s="70"/>
      <c r="S99" s="70"/>
      <c r="T99" s="70"/>
      <c r="U99" s="76"/>
    </row>
    <row r="100" spans="1:23" x14ac:dyDescent="0.25">
      <c r="N100" s="23"/>
      <c r="O100" s="23"/>
      <c r="U100" s="77"/>
    </row>
    <row r="101" spans="1:23" x14ac:dyDescent="0.25">
      <c r="N101" s="23"/>
      <c r="O101" s="23"/>
    </row>
  </sheetData>
  <sortState ref="H2:O39">
    <sortCondition ref="H2:H39"/>
    <sortCondition ref="I2:I39"/>
    <sortCondition ref="J2:J39"/>
    <sortCondition ref="L2:L39" customList="D,R,U,C"/>
  </sortState>
  <printOptions horizontalCentered="1"/>
  <pageMargins left="0.7" right="0.7" top="1.75" bottom="0.5" header="0.8" footer="0.3"/>
  <pageSetup scale="76" fitToHeight="0" orientation="landscape" r:id="rId1"/>
  <headerFooter>
    <oddHeader>&amp;C&amp;"-,Bold"&amp;16CONGESTION MITIGATION AND AIR QUALITY IMPROVEMENT
PROGRAM PROJECTS
AS OF JUNE 2018</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7838B94CA04E4AA4BC0947FD63934A" ma:contentTypeVersion="3" ma:contentTypeDescription="Create a new document." ma:contentTypeScope="" ma:versionID="2f2fc50d4174adadaf85470c4da1a1fe">
  <xsd:schema xmlns:xsd="http://www.w3.org/2001/XMLSchema" xmlns:xs="http://www.w3.org/2001/XMLSchema" xmlns:p="http://schemas.microsoft.com/office/2006/metadata/properties" xmlns:ns1="http://schemas.microsoft.com/sharepoint/v3" xmlns:ns2="9c16dc54-5a24-4afd-a61c-664ec7eab416" targetNamespace="http://schemas.microsoft.com/office/2006/metadata/properties" ma:root="true" ma:fieldsID="4b0d2c26f6ce0e316091ce0c24077234" ns1:_="" ns2:_="">
    <xsd:import namespace="http://schemas.microsoft.com/sharepoint/v3"/>
    <xsd:import namespace="9c16dc54-5a24-4afd-a61c-664ec7eab41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E833AD6-EC9B-40EB-A90D-9F8EAF2CF6C5}"/>
</file>

<file path=customXml/itemProps2.xml><?xml version="1.0" encoding="utf-8"?>
<ds:datastoreItem xmlns:ds="http://schemas.openxmlformats.org/officeDocument/2006/customXml" ds:itemID="{5C3AE5D9-D308-4C8F-9C6B-48D72842D065}"/>
</file>

<file path=customXml/itemProps3.xml><?xml version="1.0" encoding="utf-8"?>
<ds:datastoreItem xmlns:ds="http://schemas.openxmlformats.org/officeDocument/2006/customXml" ds:itemID="{DE228189-84A5-4FC9-B1A6-5F101E22A5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CMAQ</vt:lpstr>
      <vt:lpstr>CMAQ!Print_Area</vt:lpstr>
      <vt:lpstr>CMAQ!Print_Titles</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Jones</dc:creator>
  <cp:lastModifiedBy>JILL.LAMB</cp:lastModifiedBy>
  <cp:lastPrinted>2018-07-24T16:43:18Z</cp:lastPrinted>
  <dcterms:created xsi:type="dcterms:W3CDTF">2015-05-01T13:58:09Z</dcterms:created>
  <dcterms:modified xsi:type="dcterms:W3CDTF">2021-06-28T14:32:04Z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0x010100BF7838B94CA04E4AA4BC0947FD63934A</vt:lpwstr>
  </property>
</Properties>
</file>