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3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<sst xmlns="http://schemas.openxmlformats.org/spreadsheetml/2006/main" count="91" uniqueCount="37">
  <si>
    <t xml:space="preserve">   GUARDRAIL GALV. THICKNESS WORKSHEET</t>
  </si>
  <si>
    <t>TABLE 2, TYPE 2</t>
  </si>
  <si>
    <t>Project:</t>
  </si>
  <si>
    <t>Date:</t>
  </si>
  <si>
    <t>Metric or English ?</t>
  </si>
  <si>
    <t>english</t>
  </si>
  <si>
    <t>SPOT # 1:</t>
  </si>
  <si>
    <t>SPOT # 2:</t>
  </si>
  <si>
    <t>SPOT # 3:</t>
  </si>
  <si>
    <t>mils</t>
  </si>
  <si>
    <t>FRONT:</t>
  </si>
  <si>
    <t>TOTAL:</t>
  </si>
  <si>
    <t>AVE:</t>
  </si>
  <si>
    <t>/5 =</t>
  </si>
  <si>
    <t>BACK:</t>
  </si>
  <si>
    <t>ENGLISH:</t>
  </si>
  <si>
    <t>FRONT =</t>
  </si>
  <si>
    <t>BACK =</t>
  </si>
  <si>
    <t>TOTAL =</t>
  </si>
  <si>
    <t>/1.7 =</t>
  </si>
  <si>
    <t>AVE. =</t>
  </si>
  <si>
    <r>
      <t>oz/ft</t>
    </r>
    <r>
      <rPr>
        <vertAlign val="superscript"/>
        <sz val="10"/>
        <rFont val="Arial"/>
        <family val="2"/>
      </rPr>
      <t>2</t>
    </r>
  </si>
  <si>
    <t>METRIC:</t>
  </si>
  <si>
    <t>x 179.4 =</t>
  </si>
  <si>
    <r>
      <t>g/m</t>
    </r>
    <r>
      <rPr>
        <vertAlign val="superscript"/>
        <sz val="10"/>
        <rFont val="Arial"/>
        <family val="2"/>
      </rPr>
      <t>2</t>
    </r>
  </si>
  <si>
    <r>
      <t>** MIN. FOR SINGLE SPOT = 1100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 (3.60 oz/ft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</si>
  <si>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t>spot # 1</t>
  </si>
  <si>
    <t>spot # 2</t>
  </si>
  <si>
    <t>spot # 3</t>
  </si>
  <si>
    <r>
      <t xml:space="preserve"> SUM OF g/m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(oz/ft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 of SPOT 1,2 &amp;3:</t>
    </r>
  </si>
  <si>
    <t>/3 =</t>
  </si>
  <si>
    <t>Location of three sampling spots:</t>
  </si>
  <si>
    <t>AVERAGE =</t>
  </si>
  <si>
    <r>
      <t>MIN. CHECK LIMIT TRIPLE SPOT TEST AVG. 1220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(4.0 oz/ft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</si>
  <si>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t>Model No.:</t>
  </si>
  <si>
    <t>ITEM:</t>
  </si>
  <si>
    <t>LOCATION: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</si>
</sst>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38</xdr:row>
      <xdr:rowOff>9525</xdr:rowOff>
    </xdr:from>
    <xdr:to>
      <xdr:col>11</xdr:col>
      <xdr:colOff>542925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0" y="73437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40</xdr:row>
      <xdr:rowOff>0</xdr:rowOff>
    </xdr:from>
    <xdr:to>
      <xdr:col>11</xdr:col>
      <xdr:colOff>533400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76581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38</xdr:row>
      <xdr:rowOff>9525</xdr:rowOff>
    </xdr:from>
    <xdr:to>
      <xdr:col>6</xdr:col>
      <xdr:colOff>361950</xdr:colOff>
      <xdr:row>39</xdr:row>
      <xdr:rowOff>152400</xdr:rowOff>
    </xdr:to>
    <xdr:sp>
      <xdr:nvSpPr>
        <xdr:cNvPr id="3" name="Drawing 3"/>
        <xdr:cNvSpPr>
          <a:spLocks/>
        </xdr:cNvSpPr>
      </xdr:nvSpPr>
      <xdr:spPr>
        <a:xfrm>
          <a:off x="3429000" y="7343775"/>
          <a:ext cx="76200" cy="304800"/>
        </a:xfrm>
        <a:custGeom>
          <a:pathLst>
            <a:path h="16384" w="16384">
              <a:moveTo>
                <a:pt x="0" y="0"/>
              </a:moveTo>
              <a:lnTo>
                <a:pt x="6144" y="512"/>
              </a:lnTo>
              <a:lnTo>
                <a:pt x="10240" y="2048"/>
              </a:lnTo>
              <a:lnTo>
                <a:pt x="0" y="0"/>
              </a:lnTo>
              <a:lnTo>
                <a:pt x="12288" y="2048"/>
              </a:lnTo>
              <a:lnTo>
                <a:pt x="16384" y="3584"/>
              </a:lnTo>
              <a:lnTo>
                <a:pt x="16384" y="5120"/>
              </a:lnTo>
              <a:lnTo>
                <a:pt x="10240" y="6144"/>
              </a:lnTo>
              <a:lnTo>
                <a:pt x="2048" y="9216"/>
              </a:lnTo>
              <a:lnTo>
                <a:pt x="8192" y="10240"/>
              </a:lnTo>
              <a:lnTo>
                <a:pt x="10240" y="11776"/>
              </a:lnTo>
              <a:lnTo>
                <a:pt x="14336" y="13312"/>
              </a:lnTo>
              <a:lnTo>
                <a:pt x="16384" y="14848"/>
              </a:lnTo>
              <a:lnTo>
                <a:pt x="12288" y="16384"/>
              </a:lnTo>
              <a:lnTo>
                <a:pt x="614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38</xdr:row>
      <xdr:rowOff>142875</xdr:rowOff>
    </xdr:from>
    <xdr:to>
      <xdr:col>6</xdr:col>
      <xdr:colOff>476250</xdr:colOff>
      <xdr:row>39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562350" y="7477125"/>
          <a:ext cx="5715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38</xdr:row>
      <xdr:rowOff>142875</xdr:rowOff>
    </xdr:from>
    <xdr:to>
      <xdr:col>11</xdr:col>
      <xdr:colOff>485775</xdr:colOff>
      <xdr:row>39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6210300" y="7477125"/>
          <a:ext cx="57150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38</xdr:row>
      <xdr:rowOff>133350</xdr:rowOff>
    </xdr:from>
    <xdr:to>
      <xdr:col>8</xdr:col>
      <xdr:colOff>457200</xdr:colOff>
      <xdr:row>39</xdr:row>
      <xdr:rowOff>38100</xdr:rowOff>
    </xdr:to>
    <xdr:sp>
      <xdr:nvSpPr>
        <xdr:cNvPr id="6" name="Oval 8"/>
        <xdr:cNvSpPr>
          <a:spLocks/>
        </xdr:cNvSpPr>
      </xdr:nvSpPr>
      <xdr:spPr>
        <a:xfrm>
          <a:off x="4695825" y="7467600"/>
          <a:ext cx="12382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38</xdr:row>
      <xdr:rowOff>123825</xdr:rowOff>
    </xdr:from>
    <xdr:to>
      <xdr:col>10</xdr:col>
      <xdr:colOff>581025</xdr:colOff>
      <xdr:row>39</xdr:row>
      <xdr:rowOff>38100</xdr:rowOff>
    </xdr:to>
    <xdr:sp>
      <xdr:nvSpPr>
        <xdr:cNvPr id="7" name="Oval 9"/>
        <xdr:cNvSpPr>
          <a:spLocks/>
        </xdr:cNvSpPr>
      </xdr:nvSpPr>
      <xdr:spPr>
        <a:xfrm>
          <a:off x="5619750" y="7458075"/>
          <a:ext cx="123825" cy="7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133350</xdr:rowOff>
    </xdr:from>
    <xdr:to>
      <xdr:col>7</xdr:col>
      <xdr:colOff>219075</xdr:colOff>
      <xdr:row>39</xdr:row>
      <xdr:rowOff>38100</xdr:rowOff>
    </xdr:to>
    <xdr:sp>
      <xdr:nvSpPr>
        <xdr:cNvPr id="8" name="Oval 13"/>
        <xdr:cNvSpPr>
          <a:spLocks/>
        </xdr:cNvSpPr>
      </xdr:nvSpPr>
      <xdr:spPr>
        <a:xfrm>
          <a:off x="3838575" y="7467600"/>
          <a:ext cx="133350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37</xdr:row>
      <xdr:rowOff>47625</xdr:rowOff>
    </xdr:from>
    <xdr:to>
      <xdr:col>7</xdr:col>
      <xdr:colOff>85725</xdr:colOff>
      <xdr:row>38</xdr:row>
      <xdr:rowOff>95250</xdr:rowOff>
    </xdr:to>
    <xdr:sp>
      <xdr:nvSpPr>
        <xdr:cNvPr id="9" name="Line 14"/>
        <xdr:cNvSpPr>
          <a:spLocks/>
        </xdr:cNvSpPr>
      </xdr:nvSpPr>
      <xdr:spPr>
        <a:xfrm>
          <a:off x="3676650" y="7219950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37</xdr:row>
      <xdr:rowOff>85725</xdr:rowOff>
    </xdr:from>
    <xdr:to>
      <xdr:col>9</xdr:col>
      <xdr:colOff>38100</xdr:colOff>
      <xdr:row>38</xdr:row>
      <xdr:rowOff>114300</xdr:rowOff>
    </xdr:to>
    <xdr:sp>
      <xdr:nvSpPr>
        <xdr:cNvPr id="10" name="Line 15"/>
        <xdr:cNvSpPr>
          <a:spLocks/>
        </xdr:cNvSpPr>
      </xdr:nvSpPr>
      <xdr:spPr>
        <a:xfrm flipH="1">
          <a:off x="4819650" y="7258050"/>
          <a:ext cx="104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37</xdr:row>
      <xdr:rowOff>47625</xdr:rowOff>
    </xdr:from>
    <xdr:to>
      <xdr:col>10</xdr:col>
      <xdr:colOff>571500</xdr:colOff>
      <xdr:row>38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5676900" y="7219950"/>
          <a:ext cx="57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42</xdr:row>
      <xdr:rowOff>104775</xdr:rowOff>
    </xdr:from>
    <xdr:to>
      <xdr:col>10</xdr:col>
      <xdr:colOff>161925</xdr:colOff>
      <xdr:row>44</xdr:row>
      <xdr:rowOff>152400</xdr:rowOff>
    </xdr:to>
    <xdr:sp>
      <xdr:nvSpPr>
        <xdr:cNvPr id="12" name="Drawing 17"/>
        <xdr:cNvSpPr>
          <a:spLocks/>
        </xdr:cNvSpPr>
      </xdr:nvSpPr>
      <xdr:spPr>
        <a:xfrm>
          <a:off x="4105275" y="8153400"/>
          <a:ext cx="1219200" cy="428625"/>
        </a:xfrm>
        <a:custGeom>
          <a:pathLst>
            <a:path h="16384" w="16384">
              <a:moveTo>
                <a:pt x="0" y="16384"/>
              </a:moveTo>
              <a:lnTo>
                <a:pt x="384" y="16384"/>
              </a:lnTo>
              <a:lnTo>
                <a:pt x="768" y="15964"/>
              </a:lnTo>
              <a:lnTo>
                <a:pt x="1024" y="14704"/>
              </a:lnTo>
              <a:lnTo>
                <a:pt x="1024" y="12183"/>
              </a:lnTo>
              <a:lnTo>
                <a:pt x="1280" y="9662"/>
              </a:lnTo>
              <a:lnTo>
                <a:pt x="1280" y="5881"/>
              </a:lnTo>
              <a:lnTo>
                <a:pt x="1792" y="3361"/>
              </a:lnTo>
              <a:lnTo>
                <a:pt x="2944" y="840"/>
              </a:lnTo>
              <a:lnTo>
                <a:pt x="3712" y="0"/>
              </a:lnTo>
              <a:lnTo>
                <a:pt x="4480" y="0"/>
              </a:lnTo>
              <a:lnTo>
                <a:pt x="4864" y="840"/>
              </a:lnTo>
              <a:lnTo>
                <a:pt x="5376" y="3361"/>
              </a:lnTo>
              <a:lnTo>
                <a:pt x="5504" y="4621"/>
              </a:lnTo>
              <a:lnTo>
                <a:pt x="5760" y="5881"/>
              </a:lnTo>
              <a:lnTo>
                <a:pt x="5888" y="7142"/>
              </a:lnTo>
              <a:lnTo>
                <a:pt x="5888" y="8402"/>
              </a:lnTo>
              <a:lnTo>
                <a:pt x="6272" y="12183"/>
              </a:lnTo>
              <a:lnTo>
                <a:pt x="6528" y="13443"/>
              </a:lnTo>
              <a:lnTo>
                <a:pt x="6912" y="13863"/>
              </a:lnTo>
              <a:lnTo>
                <a:pt x="7296" y="15124"/>
              </a:lnTo>
              <a:lnTo>
                <a:pt x="7680" y="15124"/>
              </a:lnTo>
              <a:lnTo>
                <a:pt x="8064" y="15544"/>
              </a:lnTo>
              <a:lnTo>
                <a:pt x="9216" y="15544"/>
              </a:lnTo>
              <a:lnTo>
                <a:pt x="9600" y="15124"/>
              </a:lnTo>
              <a:lnTo>
                <a:pt x="9984" y="14283"/>
              </a:lnTo>
              <a:lnTo>
                <a:pt x="10240" y="13023"/>
              </a:lnTo>
              <a:lnTo>
                <a:pt x="10240" y="11763"/>
              </a:lnTo>
              <a:lnTo>
                <a:pt x="10496" y="10503"/>
              </a:lnTo>
              <a:lnTo>
                <a:pt x="10496" y="9242"/>
              </a:lnTo>
              <a:lnTo>
                <a:pt x="10752" y="6722"/>
              </a:lnTo>
              <a:lnTo>
                <a:pt x="11136" y="5461"/>
              </a:lnTo>
              <a:lnTo>
                <a:pt x="11520" y="5041"/>
              </a:lnTo>
              <a:lnTo>
                <a:pt x="11776" y="3781"/>
              </a:lnTo>
              <a:lnTo>
                <a:pt x="12160" y="2521"/>
              </a:lnTo>
              <a:lnTo>
                <a:pt x="12544" y="1680"/>
              </a:lnTo>
              <a:lnTo>
                <a:pt x="12928" y="1260"/>
              </a:lnTo>
              <a:lnTo>
                <a:pt x="13312" y="1260"/>
              </a:lnTo>
              <a:lnTo>
                <a:pt x="14080" y="2101"/>
              </a:lnTo>
              <a:lnTo>
                <a:pt x="14592" y="4621"/>
              </a:lnTo>
              <a:lnTo>
                <a:pt x="14592" y="5881"/>
              </a:lnTo>
              <a:lnTo>
                <a:pt x="14976" y="9662"/>
              </a:lnTo>
              <a:lnTo>
                <a:pt x="14976" y="10923"/>
              </a:lnTo>
              <a:lnTo>
                <a:pt x="15104" y="12183"/>
              </a:lnTo>
              <a:lnTo>
                <a:pt x="15616" y="14704"/>
              </a:lnTo>
              <a:lnTo>
                <a:pt x="16000" y="15544"/>
              </a:lnTo>
              <a:lnTo>
                <a:pt x="16384" y="155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152400</xdr:rowOff>
    </xdr:from>
    <xdr:to>
      <xdr:col>8</xdr:col>
      <xdr:colOff>361950</xdr:colOff>
      <xdr:row>44</xdr:row>
      <xdr:rowOff>123825</xdr:rowOff>
    </xdr:to>
    <xdr:sp>
      <xdr:nvSpPr>
        <xdr:cNvPr id="13" name="Line 18"/>
        <xdr:cNvSpPr>
          <a:spLocks/>
        </xdr:cNvSpPr>
      </xdr:nvSpPr>
      <xdr:spPr>
        <a:xfrm>
          <a:off x="4724400" y="8201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45</xdr:row>
      <xdr:rowOff>9525</xdr:rowOff>
    </xdr:from>
    <xdr:to>
      <xdr:col>8</xdr:col>
      <xdr:colOff>371475</xdr:colOff>
      <xdr:row>45</xdr:row>
      <xdr:rowOff>161925</xdr:rowOff>
    </xdr:to>
    <xdr:sp>
      <xdr:nvSpPr>
        <xdr:cNvPr id="14" name="Line 19"/>
        <xdr:cNvSpPr>
          <a:spLocks/>
        </xdr:cNvSpPr>
      </xdr:nvSpPr>
      <xdr:spPr>
        <a:xfrm flipV="1">
          <a:off x="4733925" y="8601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38</xdr:row>
      <xdr:rowOff>9525</xdr:rowOff>
    </xdr:from>
    <xdr:to>
      <xdr:col>11</xdr:col>
      <xdr:colOff>600075</xdr:colOff>
      <xdr:row>40</xdr:row>
      <xdr:rowOff>9525</xdr:rowOff>
    </xdr:to>
    <xdr:sp>
      <xdr:nvSpPr>
        <xdr:cNvPr id="15" name="Drawing 20"/>
        <xdr:cNvSpPr>
          <a:spLocks/>
        </xdr:cNvSpPr>
      </xdr:nvSpPr>
      <xdr:spPr>
        <a:xfrm>
          <a:off x="6286500" y="7343775"/>
          <a:ext cx="95250" cy="323850"/>
        </a:xfrm>
        <a:custGeom>
          <a:pathLst>
            <a:path h="16384" w="16384">
              <a:moveTo>
                <a:pt x="0" y="0"/>
              </a:moveTo>
              <a:lnTo>
                <a:pt x="9830" y="964"/>
              </a:lnTo>
              <a:lnTo>
                <a:pt x="13107" y="2409"/>
              </a:lnTo>
              <a:lnTo>
                <a:pt x="14746" y="3855"/>
              </a:lnTo>
              <a:lnTo>
                <a:pt x="14746" y="5301"/>
              </a:lnTo>
              <a:lnTo>
                <a:pt x="9830" y="5783"/>
              </a:lnTo>
              <a:lnTo>
                <a:pt x="9830" y="7228"/>
              </a:lnTo>
              <a:lnTo>
                <a:pt x="11469" y="8674"/>
              </a:lnTo>
              <a:lnTo>
                <a:pt x="16384" y="10120"/>
              </a:lnTo>
              <a:lnTo>
                <a:pt x="16384" y="13011"/>
              </a:lnTo>
              <a:lnTo>
                <a:pt x="14746" y="14456"/>
              </a:lnTo>
              <a:lnTo>
                <a:pt x="4915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6">
      <selection activeCell="C9" sqref="C9"/>
    </sheetView>
  </sheetViews>
  <sheetFormatPr defaultColWidth="9.140625" defaultRowHeight="12.75"/>
  <cols>
    <col min="1" max="1" width="14.00390625" style="0" customWidth="1"/>
    <col min="2" max="2" width="3.8515625" style="0" customWidth="1"/>
    <col min="4" max="4" width="5.57421875" style="0" customWidth="1"/>
    <col min="5" max="5" width="10.57421875" style="0" customWidth="1"/>
    <col min="6" max="6" width="4.00390625" style="0" customWidth="1"/>
    <col min="9" max="9" width="7.8515625" style="0" customWidth="1"/>
    <col min="10" max="10" width="4.140625" style="0" customWidth="1"/>
    <col min="11" max="11" width="9.28125" style="0" customWidth="1"/>
    <col min="12" max="12" width="9.421875" style="0" customWidth="1"/>
  </cols>
  <sheetData>
    <row r="1" spans="1:12" ht="23.25">
      <c r="A1" s="12" t="s">
        <v>0</v>
      </c>
      <c r="B1" s="13"/>
      <c r="C1" s="13"/>
      <c r="D1" s="12"/>
      <c r="E1" s="13"/>
      <c r="F1" s="13"/>
      <c r="G1" s="13"/>
      <c r="H1" s="13"/>
      <c r="I1" s="13"/>
      <c r="J1" s="14"/>
      <c r="K1" s="14"/>
      <c r="L1" s="14"/>
    </row>
    <row r="2" spans="1:12" ht="23.25">
      <c r="A2" s="15"/>
      <c r="B2" s="15"/>
      <c r="C2" s="15"/>
      <c r="E2" s="16" t="s">
        <v>1</v>
      </c>
      <c r="F2" s="15"/>
      <c r="G2" s="15"/>
      <c r="H2" s="15"/>
      <c r="I2" s="15"/>
      <c r="J2" s="17"/>
      <c r="K2" s="17"/>
      <c r="L2" s="17"/>
    </row>
    <row r="3" spans="1:12" ht="15.75" customHeight="1">
      <c r="A3" s="15"/>
      <c r="B3" s="15"/>
      <c r="C3" s="15" t="s">
        <v>2</v>
      </c>
      <c r="D3" s="24"/>
      <c r="E3" s="24"/>
      <c r="F3" s="24"/>
      <c r="G3" s="15"/>
      <c r="H3" s="15"/>
      <c r="I3" s="15" t="s">
        <v>3</v>
      </c>
      <c r="J3" s="25"/>
      <c r="K3" s="25"/>
      <c r="L3" s="17"/>
    </row>
    <row r="4" spans="1:11" ht="12.75">
      <c r="A4" s="21" t="s">
        <v>4</v>
      </c>
      <c r="C4" s="8" t="s">
        <v>5</v>
      </c>
      <c r="K4" s="6"/>
    </row>
    <row r="5" spans="3:11" ht="12.75">
      <c r="C5" s="6" t="s">
        <v>6</v>
      </c>
      <c r="G5" s="6" t="s">
        <v>7</v>
      </c>
      <c r="K5" s="6" t="s">
        <v>8</v>
      </c>
    </row>
    <row r="6" spans="2:12" ht="18" customHeight="1">
      <c r="B6">
        <v>1</v>
      </c>
      <c r="C6" s="26"/>
      <c r="D6" t="s">
        <v>9</v>
      </c>
      <c r="F6">
        <v>1</v>
      </c>
      <c r="G6" s="26"/>
      <c r="H6" t="s">
        <v>9</v>
      </c>
      <c r="J6">
        <v>1</v>
      </c>
      <c r="K6" s="26"/>
      <c r="L6" t="s">
        <v>9</v>
      </c>
    </row>
    <row r="7" spans="2:11" ht="18" customHeight="1">
      <c r="B7">
        <v>2</v>
      </c>
      <c r="C7" s="26"/>
      <c r="D7" s="5"/>
      <c r="F7">
        <v>2</v>
      </c>
      <c r="G7" s="26"/>
      <c r="H7" s="5"/>
      <c r="J7">
        <v>2</v>
      </c>
      <c r="K7" s="26"/>
    </row>
    <row r="8" spans="1:11" ht="18" customHeight="1">
      <c r="A8" s="20" t="s">
        <v>10</v>
      </c>
      <c r="B8">
        <v>3</v>
      </c>
      <c r="C8" s="26"/>
      <c r="D8" s="5"/>
      <c r="F8">
        <v>3</v>
      </c>
      <c r="G8" s="26"/>
      <c r="H8" s="5"/>
      <c r="J8">
        <v>3</v>
      </c>
      <c r="K8" s="26"/>
    </row>
    <row r="9" spans="2:11" ht="18" customHeight="1">
      <c r="B9">
        <v>4</v>
      </c>
      <c r="C9" s="27"/>
      <c r="D9" s="5"/>
      <c r="F9">
        <v>4</v>
      </c>
      <c r="G9" s="26"/>
      <c r="H9" s="5"/>
      <c r="J9">
        <v>4</v>
      </c>
      <c r="K9" s="26"/>
    </row>
    <row r="10" spans="2:11" ht="18" customHeight="1">
      <c r="B10">
        <v>5</v>
      </c>
      <c r="C10" s="26"/>
      <c r="D10" s="5"/>
      <c r="F10">
        <v>5</v>
      </c>
      <c r="G10" s="26"/>
      <c r="H10" s="5"/>
      <c r="J10">
        <v>5</v>
      </c>
      <c r="K10" s="26"/>
    </row>
    <row r="12" spans="1:11" ht="12.75">
      <c r="A12" s="3" t="s">
        <v>11</v>
      </c>
      <c r="C12" s="1">
        <f>IF(C6="","",SUM(C6:C10))</f>
      </c>
      <c r="D12" s="5"/>
      <c r="E12" s="3" t="s">
        <v>11</v>
      </c>
      <c r="G12" s="1">
        <f>IF(G6="","",SUM(G6:G10))</f>
      </c>
      <c r="H12" s="5"/>
      <c r="I12" s="3" t="s">
        <v>11</v>
      </c>
      <c r="K12" s="1">
        <f>IF(K6="","",SUM(K6:K10))</f>
      </c>
    </row>
    <row r="13" spans="1:11" ht="12.75">
      <c r="A13" s="4" t="s">
        <v>12</v>
      </c>
      <c r="B13" s="2" t="s">
        <v>13</v>
      </c>
      <c r="C13" s="9">
        <f>IF(C12="","",C12/5)</f>
      </c>
      <c r="D13" s="5"/>
      <c r="E13" s="4" t="s">
        <v>12</v>
      </c>
      <c r="F13" s="2" t="s">
        <v>13</v>
      </c>
      <c r="G13" s="9">
        <f>IF(G12="","",G12/5)</f>
      </c>
      <c r="H13" s="5"/>
      <c r="I13" s="4" t="s">
        <v>12</v>
      </c>
      <c r="J13" s="2" t="s">
        <v>13</v>
      </c>
      <c r="K13" s="9">
        <f>IF(K12="","",K12/5)</f>
      </c>
    </row>
    <row r="15" spans="3:11" ht="12.75">
      <c r="C15" s="6" t="s">
        <v>6</v>
      </c>
      <c r="G15" s="6" t="s">
        <v>7</v>
      </c>
      <c r="K15" s="6" t="s">
        <v>8</v>
      </c>
    </row>
    <row r="16" spans="2:12" ht="18" customHeight="1">
      <c r="B16">
        <v>1</v>
      </c>
      <c r="C16" s="26"/>
      <c r="D16" t="s">
        <v>9</v>
      </c>
      <c r="F16">
        <v>1</v>
      </c>
      <c r="G16" s="26"/>
      <c r="H16" t="s">
        <v>9</v>
      </c>
      <c r="J16">
        <v>1</v>
      </c>
      <c r="K16" s="26"/>
      <c r="L16" t="s">
        <v>9</v>
      </c>
    </row>
    <row r="17" spans="2:11" ht="18" customHeight="1">
      <c r="B17">
        <v>2</v>
      </c>
      <c r="C17" s="26"/>
      <c r="D17" s="5"/>
      <c r="F17">
        <v>2</v>
      </c>
      <c r="G17" s="26"/>
      <c r="H17" s="5"/>
      <c r="J17">
        <v>2</v>
      </c>
      <c r="K17" s="26"/>
    </row>
    <row r="18" spans="1:11" ht="18" customHeight="1">
      <c r="A18" s="20" t="s">
        <v>14</v>
      </c>
      <c r="B18">
        <v>3</v>
      </c>
      <c r="C18" s="26"/>
      <c r="D18" s="5"/>
      <c r="F18">
        <v>3</v>
      </c>
      <c r="G18" s="26"/>
      <c r="H18" s="5"/>
      <c r="J18">
        <v>3</v>
      </c>
      <c r="K18" s="26"/>
    </row>
    <row r="19" spans="2:11" ht="18" customHeight="1">
      <c r="B19">
        <v>4</v>
      </c>
      <c r="C19" s="26"/>
      <c r="D19" s="5"/>
      <c r="F19">
        <v>4</v>
      </c>
      <c r="G19" s="26"/>
      <c r="H19" s="5"/>
      <c r="J19">
        <v>4</v>
      </c>
      <c r="K19" s="26"/>
    </row>
    <row r="20" spans="2:11" ht="18" customHeight="1">
      <c r="B20">
        <v>5</v>
      </c>
      <c r="C20" s="26"/>
      <c r="D20" s="5"/>
      <c r="F20">
        <v>5</v>
      </c>
      <c r="G20" s="26"/>
      <c r="H20" s="5"/>
      <c r="J20">
        <v>5</v>
      </c>
      <c r="K20" s="26"/>
    </row>
    <row r="22" spans="1:11" ht="12.75">
      <c r="A22" s="3" t="s">
        <v>11</v>
      </c>
      <c r="C22" s="1">
        <f>IF(C16="","",SUM(C16:C20))</f>
      </c>
      <c r="D22" s="5"/>
      <c r="E22" s="3" t="s">
        <v>11</v>
      </c>
      <c r="G22" s="1">
        <f>IF(G16="","",SUM(G16:G20))</f>
      </c>
      <c r="H22" s="5"/>
      <c r="I22" s="3" t="s">
        <v>11</v>
      </c>
      <c r="K22" s="1">
        <f>IF(K16="","",SUM(K16:K20))</f>
      </c>
    </row>
    <row r="23" spans="1:12" ht="12.75">
      <c r="A23" s="4" t="s">
        <v>12</v>
      </c>
      <c r="B23" s="2" t="s">
        <v>13</v>
      </c>
      <c r="C23" s="9">
        <f>IF(C22="","",C22/5)</f>
      </c>
      <c r="D23" s="5" t="s">
        <v>9</v>
      </c>
      <c r="E23" s="4" t="s">
        <v>12</v>
      </c>
      <c r="F23" s="2" t="s">
        <v>13</v>
      </c>
      <c r="G23" s="9">
        <f>IF(G22="","",G22/5)</f>
      </c>
      <c r="H23" s="5" t="s">
        <v>9</v>
      </c>
      <c r="I23" s="4" t="s">
        <v>12</v>
      </c>
      <c r="J23" s="2" t="s">
        <v>13</v>
      </c>
      <c r="K23" s="9">
        <f>IF(K22="","",K22/5)</f>
      </c>
      <c r="L23" t="s">
        <v>9</v>
      </c>
    </row>
    <row r="25" ht="18.75">
      <c r="A25" s="20" t="s">
        <v>15</v>
      </c>
    </row>
    <row r="26" spans="2:11" ht="12.75">
      <c r="B26" s="3" t="s">
        <v>16</v>
      </c>
      <c r="C26" s="9">
        <f>IF($C$4="metric","",C13)</f>
      </c>
      <c r="D26" s="5"/>
      <c r="F26" s="3" t="s">
        <v>16</v>
      </c>
      <c r="G26" s="9">
        <f>IF($C$4="metric","",G13)</f>
      </c>
      <c r="H26" s="5"/>
      <c r="J26" s="3" t="s">
        <v>16</v>
      </c>
      <c r="K26" s="9">
        <f>IF($C$4="metric","",K13)</f>
      </c>
    </row>
    <row r="27" spans="2:11" ht="12.75">
      <c r="B27" s="3" t="s">
        <v>17</v>
      </c>
      <c r="C27" s="9">
        <f>IF($C$4="metric","",C23)</f>
      </c>
      <c r="D27" s="5"/>
      <c r="F27" s="3" t="s">
        <v>17</v>
      </c>
      <c r="G27" s="9">
        <f>IF($C$4="metric","",G23)</f>
      </c>
      <c r="H27" s="5"/>
      <c r="J27" s="3" t="s">
        <v>17</v>
      </c>
      <c r="K27" s="9">
        <f>IF($C$4="metric","",K23)</f>
      </c>
    </row>
    <row r="28" spans="2:12" ht="12.75">
      <c r="B28" s="3" t="s">
        <v>18</v>
      </c>
      <c r="C28" s="9">
        <f>IF(C26="","",SUM(C26:C27))</f>
      </c>
      <c r="D28" s="2" t="s">
        <v>19</v>
      </c>
      <c r="F28" s="3" t="s">
        <v>18</v>
      </c>
      <c r="G28" s="9">
        <f>IF(G26="","",SUM(G26:G27))</f>
      </c>
      <c r="H28" s="2" t="s">
        <v>19</v>
      </c>
      <c r="J28" s="3" t="s">
        <v>18</v>
      </c>
      <c r="K28" s="9">
        <f>IF(K26="","",SUM(K26:K27))</f>
      </c>
      <c r="L28" s="2" t="s">
        <v>19</v>
      </c>
    </row>
    <row r="29" spans="2:12" ht="14.25">
      <c r="B29" s="3" t="s">
        <v>20</v>
      </c>
      <c r="C29" s="9">
        <f>IF(C28="","",C28/1.7)</f>
      </c>
      <c r="D29" s="5" t="s">
        <v>21</v>
      </c>
      <c r="F29" s="3" t="s">
        <v>20</v>
      </c>
      <c r="G29" s="9">
        <f>IF(G28="","",G28/1.7)</f>
      </c>
      <c r="H29" s="5" t="s">
        <v>21</v>
      </c>
      <c r="J29" s="3" t="s">
        <v>20</v>
      </c>
      <c r="K29" s="9">
        <f>IF(K28="","",K28/1.7)</f>
      </c>
      <c r="L29" s="5" t="s">
        <v>21</v>
      </c>
    </row>
    <row r="31" ht="18.75">
      <c r="A31" s="20" t="s">
        <v>22</v>
      </c>
    </row>
    <row r="32" spans="2:11" ht="12.75">
      <c r="B32" s="3" t="s">
        <v>16</v>
      </c>
      <c r="C32" s="9">
        <f>IF($C$4="english","",C13)</f>
      </c>
      <c r="D32" s="5"/>
      <c r="F32" s="3" t="s">
        <v>16</v>
      </c>
      <c r="G32" s="9">
        <f>IF($C$4="english","",G13)</f>
      </c>
      <c r="H32" s="5"/>
      <c r="J32" s="3" t="s">
        <v>16</v>
      </c>
      <c r="K32" s="9">
        <f>IF($C$4="english","",K13)</f>
      </c>
    </row>
    <row r="33" spans="2:11" ht="12.75">
      <c r="B33" s="3" t="s">
        <v>17</v>
      </c>
      <c r="C33" s="9">
        <f>IF($C$4="english","",C23)</f>
      </c>
      <c r="D33" s="5"/>
      <c r="F33" s="3" t="s">
        <v>17</v>
      </c>
      <c r="G33" s="9">
        <f>IF($C$4="english","",G23)</f>
      </c>
      <c r="H33" s="5"/>
      <c r="J33" s="3" t="s">
        <v>17</v>
      </c>
      <c r="K33" s="9">
        <f>IF($C$4="english","",K23)</f>
      </c>
    </row>
    <row r="34" spans="2:12" ht="12.75">
      <c r="B34" s="3" t="s">
        <v>18</v>
      </c>
      <c r="C34" s="9">
        <f>IF(C32="","",SUM(C32:C33))</f>
      </c>
      <c r="D34" t="s">
        <v>23</v>
      </c>
      <c r="F34" s="3" t="s">
        <v>18</v>
      </c>
      <c r="G34" s="9">
        <f>IF(G32="","",SUM(G32:G33))</f>
      </c>
      <c r="H34" t="s">
        <v>23</v>
      </c>
      <c r="J34" s="3" t="s">
        <v>18</v>
      </c>
      <c r="K34" s="9">
        <f>IF(K32="","",SUM(K32:K33))</f>
      </c>
      <c r="L34" t="s">
        <v>23</v>
      </c>
    </row>
    <row r="35" spans="2:12" ht="14.25">
      <c r="B35" s="3" t="s">
        <v>20</v>
      </c>
      <c r="C35" s="9">
        <f>IF(C34="","",C34*179.4)</f>
      </c>
      <c r="D35" s="5" t="s">
        <v>24</v>
      </c>
      <c r="F35" s="3" t="s">
        <v>20</v>
      </c>
      <c r="G35" s="10">
        <f>IF(G34="","",G34*179.4)</f>
      </c>
      <c r="H35" s="5" t="s">
        <v>24</v>
      </c>
      <c r="J35" s="3" t="s">
        <v>20</v>
      </c>
      <c r="K35" s="9">
        <f>IF(K34="","",K34*179.4)</f>
      </c>
      <c r="L35" s="5" t="s">
        <v>24</v>
      </c>
    </row>
    <row r="37" ht="14.25">
      <c r="A37" s="6" t="s">
        <v>25</v>
      </c>
    </row>
    <row r="38" spans="7:11" ht="12.75">
      <c r="G38" t="s">
        <v>26</v>
      </c>
      <c r="I38" t="s">
        <v>27</v>
      </c>
      <c r="K38" t="s">
        <v>28</v>
      </c>
    </row>
    <row r="39" ht="12.75">
      <c r="E39" s="9">
        <f>IF($C$4="english",C29,C35)</f>
      </c>
    </row>
    <row r="40" ht="12.75">
      <c r="E40" s="9">
        <f>IF($C$4="english",G29,G35)</f>
      </c>
    </row>
    <row r="41" ht="12.75">
      <c r="E41" s="9">
        <f>IF($C$4="english",K29,K35)</f>
      </c>
    </row>
    <row r="42" spans="1:8" ht="18" customHeight="1">
      <c r="A42" s="18" t="s">
        <v>29</v>
      </c>
      <c r="E42" s="9">
        <f>IF(E39="","",SUM(E39:E41))</f>
      </c>
      <c r="F42" s="2" t="s">
        <v>30</v>
      </c>
      <c r="H42" t="s">
        <v>31</v>
      </c>
    </row>
    <row r="43" ht="13.5" thickBot="1"/>
    <row r="44" spans="3:6" ht="16.5" thickBot="1">
      <c r="C44" s="7" t="s">
        <v>32</v>
      </c>
      <c r="E44" s="11">
        <f>IF(E39="","",E42/3)</f>
      </c>
      <c r="F44" s="19">
        <f>IF(E39="","",IF($C$4="english",D29,D35))</f>
      </c>
    </row>
    <row r="46" ht="14.25">
      <c r="A46" s="6" t="s">
        <v>33</v>
      </c>
    </row>
    <row r="48" ht="12.75">
      <c r="A48" s="22" t="s">
        <v>34</v>
      </c>
    </row>
    <row r="50" spans="1:5" ht="12.75">
      <c r="A50" s="22" t="s">
        <v>35</v>
      </c>
      <c r="C50" s="23"/>
      <c r="D50" s="23"/>
      <c r="E50" s="23"/>
    </row>
    <row r="51" spans="1:5" ht="12.75">
      <c r="A51" s="22" t="s">
        <v>36</v>
      </c>
      <c r="C51" s="23"/>
      <c r="D51" s="23"/>
      <c r="E51" s="23"/>
    </row>
  </sheetData>
  <sheetProtection password="83AF" sheet="1"/>
  <mergeCells count="4">
    <mergeCell ref="C50:E50"/>
    <mergeCell ref="C51:E51"/>
    <mergeCell ref="J3:K3"/>
    <mergeCell ref="D3:F3"/>
  </mergeCells>
  <printOptions/>
  <pageMargins left="0" right="0" top="0.73" bottom="0.63" header="0.5" footer="0.5"/>
  <pageSetup fitToHeight="1" fitToWidth="1" horizontalDpi="300" verticalDpi="300" orientation="portrait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KYTC</dc:creator>
  <cp:keywords/>
  <dc:description/>
  <cp:lastModifiedBy>matt.looney</cp:lastModifiedBy>
  <cp:lastPrinted>2020-01-09T15:56:49Z</cp:lastPrinted>
  <dcterms:created xsi:type="dcterms:W3CDTF">1998-02-05T14:00:26Z</dcterms:created>
  <dcterms:modified xsi:type="dcterms:W3CDTF">2020-01-09T15:56:54Z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0x01010086464E1C321C2A4DA45B5E035141DA9A</vt:lpwstr>
  </property>
</Properties>
</file>